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54a3999d8a364888/Wix CCK/Documents/Ligues jour/"/>
    </mc:Choice>
  </mc:AlternateContent>
  <xr:revisionPtr revIDLastSave="2331" documentId="8_{B564C26C-743E-41B6-B0E0-1D5C37F2EA23}" xr6:coauthVersionLast="46" xr6:coauthVersionMax="46" xr10:uidLastSave="{F0EAC4A4-FA97-4655-8587-A48854BFB2FE}"/>
  <bookViews>
    <workbookView xWindow="-120" yWindow="-120" windowWidth="20730" windowHeight="11160" xr2:uid="{00000000-000D-0000-FFFF-FFFF00000000}"/>
  </bookViews>
  <sheets>
    <sheet name="Information" sheetId="10" r:id="rId1"/>
    <sheet name="Travail" sheetId="14" r:id="rId2"/>
    <sheet name="Abrégé" sheetId="15" r:id="rId3"/>
    <sheet name="Distribution" sheetId="4" r:id="rId4"/>
    <sheet name="Chronologie" sheetId="3" r:id="rId5"/>
    <sheet name="Tableau" sheetId="1" r:id="rId6"/>
    <sheet name="Imprimable" sheetId="12" r:id="rId7"/>
    <sheet name="Blanc" sheetId="16" r:id="rId8"/>
  </sheets>
  <definedNames>
    <definedName name="_xlnm.Print_Titles" localSheetId="4">Chronologie!$1:$1</definedName>
    <definedName name="_xlnm.Print_Titles" localSheetId="6">Imprimable!$1:$2</definedName>
    <definedName name="_xlnm.Print_Titles" localSheetId="5">Tableau!$1:$2</definedName>
    <definedName name="_xlnm.Print_Area" localSheetId="2">Abrégé!$B$68:$L$132</definedName>
    <definedName name="_xlnm.Print_Area" localSheetId="4">Chronologie!$C$2:$L$77</definedName>
    <definedName name="_xlnm.Print_Area" localSheetId="3">Distribution!$Q$2:$V$40</definedName>
    <definedName name="_xlnm.Print_Area" localSheetId="6">Imprimable!$B$3:$N$142</definedName>
    <definedName name="_xlnm.Print_Area" localSheetId="5">Tableau!$B$3:$N$142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12" l="1"/>
  <c r="E142" i="12"/>
  <c r="D142" i="12"/>
  <c r="C142" i="12"/>
  <c r="F141" i="12"/>
  <c r="E141" i="12"/>
  <c r="D141" i="12"/>
  <c r="C141" i="12"/>
  <c r="F140" i="12"/>
  <c r="E140" i="12"/>
  <c r="D140" i="12"/>
  <c r="C140" i="12"/>
  <c r="F139" i="12"/>
  <c r="E139" i="12"/>
  <c r="D139" i="12"/>
  <c r="C139" i="12"/>
  <c r="F138" i="12"/>
  <c r="E138" i="12"/>
  <c r="D138" i="12"/>
  <c r="C138" i="12"/>
  <c r="F137" i="12"/>
  <c r="E137" i="12"/>
  <c r="D137" i="12"/>
  <c r="C137" i="12"/>
  <c r="F136" i="12"/>
  <c r="E136" i="12"/>
  <c r="D136" i="12"/>
  <c r="C136" i="12"/>
  <c r="F135" i="12"/>
  <c r="E135" i="12"/>
  <c r="D135" i="12"/>
  <c r="C135" i="12"/>
  <c r="F134" i="12"/>
  <c r="E134" i="12"/>
  <c r="D134" i="12"/>
  <c r="C134" i="12"/>
  <c r="F133" i="12"/>
  <c r="E133" i="12"/>
  <c r="D133" i="12"/>
  <c r="C133" i="12"/>
  <c r="F132" i="12"/>
  <c r="E132" i="12"/>
  <c r="D132" i="12"/>
  <c r="C132" i="12"/>
  <c r="F131" i="12"/>
  <c r="E131" i="12"/>
  <c r="D131" i="12"/>
  <c r="C131" i="12"/>
  <c r="F130" i="12"/>
  <c r="E130" i="12"/>
  <c r="D130" i="12"/>
  <c r="C130" i="12"/>
  <c r="F129" i="12"/>
  <c r="E129" i="12"/>
  <c r="D129" i="12"/>
  <c r="C129" i="12"/>
  <c r="F128" i="12"/>
  <c r="E128" i="12"/>
  <c r="D128" i="12"/>
  <c r="C128" i="12"/>
  <c r="F127" i="12"/>
  <c r="E127" i="12"/>
  <c r="D127" i="12"/>
  <c r="C127" i="12"/>
  <c r="F126" i="12"/>
  <c r="E126" i="12"/>
  <c r="D126" i="12"/>
  <c r="C126" i="12"/>
  <c r="F125" i="12"/>
  <c r="E125" i="12"/>
  <c r="D125" i="12"/>
  <c r="C125" i="12"/>
  <c r="F124" i="12"/>
  <c r="E124" i="12"/>
  <c r="D124" i="12"/>
  <c r="C124" i="12"/>
  <c r="F123" i="12"/>
  <c r="E123" i="12"/>
  <c r="D123" i="12"/>
  <c r="C123" i="12"/>
  <c r="F122" i="12"/>
  <c r="E122" i="12"/>
  <c r="D122" i="12"/>
  <c r="C122" i="12"/>
  <c r="F121" i="12"/>
  <c r="E121" i="12"/>
  <c r="D121" i="12"/>
  <c r="C121" i="12"/>
  <c r="F120" i="12"/>
  <c r="E120" i="12"/>
  <c r="D120" i="12"/>
  <c r="C120" i="12"/>
  <c r="F119" i="12"/>
  <c r="E119" i="12"/>
  <c r="D119" i="12"/>
  <c r="C119" i="12"/>
  <c r="F118" i="12"/>
  <c r="E118" i="12"/>
  <c r="D118" i="12"/>
  <c r="C118" i="12"/>
  <c r="F117" i="12"/>
  <c r="E117" i="12"/>
  <c r="D117" i="12"/>
  <c r="C117" i="12"/>
  <c r="F116" i="12"/>
  <c r="E116" i="12"/>
  <c r="D116" i="12"/>
  <c r="C116" i="12"/>
  <c r="F115" i="12"/>
  <c r="E115" i="12"/>
  <c r="D115" i="12"/>
  <c r="C115" i="12"/>
  <c r="F114" i="12"/>
  <c r="E114" i="12"/>
  <c r="D114" i="12"/>
  <c r="C114" i="12"/>
  <c r="F113" i="12"/>
  <c r="E113" i="12"/>
  <c r="D113" i="12"/>
  <c r="C113" i="12"/>
  <c r="F112" i="12"/>
  <c r="E112" i="12"/>
  <c r="D112" i="12"/>
  <c r="C112" i="12"/>
  <c r="F111" i="12"/>
  <c r="E111" i="12"/>
  <c r="D111" i="12"/>
  <c r="C111" i="12"/>
  <c r="F110" i="12"/>
  <c r="E110" i="12"/>
  <c r="D110" i="12"/>
  <c r="C110" i="12"/>
  <c r="F109" i="12"/>
  <c r="E109" i="12"/>
  <c r="D109" i="12"/>
  <c r="C109" i="12"/>
  <c r="F108" i="12"/>
  <c r="E108" i="12"/>
  <c r="D108" i="12"/>
  <c r="C108" i="12"/>
  <c r="F107" i="12"/>
  <c r="E107" i="12"/>
  <c r="D107" i="12"/>
  <c r="C107" i="12"/>
  <c r="F106" i="12"/>
  <c r="E106" i="12"/>
  <c r="D106" i="12"/>
  <c r="C106" i="12"/>
  <c r="F105" i="12"/>
  <c r="E105" i="12"/>
  <c r="D105" i="12"/>
  <c r="C105" i="12"/>
  <c r="H78" i="12"/>
  <c r="H76" i="12"/>
  <c r="H74" i="12"/>
  <c r="H72" i="12"/>
  <c r="H70" i="12"/>
  <c r="H68" i="12"/>
  <c r="H66" i="12"/>
  <c r="H64" i="12"/>
  <c r="H62" i="12"/>
  <c r="H60" i="12"/>
  <c r="H58" i="12"/>
  <c r="H56" i="12"/>
  <c r="H54" i="12"/>
  <c r="H52" i="12"/>
  <c r="H50" i="12"/>
  <c r="H48" i="12"/>
  <c r="H46" i="12"/>
  <c r="H44" i="12"/>
  <c r="H42" i="12"/>
  <c r="H40" i="12"/>
  <c r="H38" i="12"/>
  <c r="H36" i="12"/>
  <c r="H34" i="12"/>
  <c r="H32" i="12"/>
  <c r="H30" i="12"/>
  <c r="H28" i="12"/>
  <c r="H26" i="12"/>
  <c r="H24" i="12"/>
  <c r="H22" i="12"/>
  <c r="H20" i="12"/>
  <c r="H18" i="12"/>
  <c r="H16" i="12"/>
  <c r="H14" i="12"/>
  <c r="H12" i="12"/>
  <c r="H10" i="12"/>
  <c r="H8" i="12"/>
  <c r="H6" i="12"/>
  <c r="H4" i="12"/>
  <c r="H2" i="12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M63" i="1"/>
  <c r="L55" i="1"/>
  <c r="L71" i="1"/>
  <c r="K75" i="1"/>
  <c r="K67" i="1"/>
  <c r="K59" i="1"/>
  <c r="K51" i="1"/>
  <c r="M28" i="1"/>
  <c r="L39" i="1"/>
  <c r="L17" i="1"/>
  <c r="K23" i="1"/>
  <c r="K10" i="1"/>
  <c r="J27" i="1"/>
  <c r="J19" i="1"/>
  <c r="J13" i="1"/>
  <c r="J7" i="1"/>
  <c r="E75" i="1"/>
  <c r="E67" i="1"/>
  <c r="D71" i="1"/>
  <c r="D55" i="1"/>
  <c r="C63" i="1"/>
  <c r="E59" i="1"/>
  <c r="E51" i="1"/>
  <c r="C28" i="1"/>
  <c r="D39" i="1"/>
  <c r="D17" i="1"/>
  <c r="E10" i="1"/>
  <c r="E23" i="1"/>
  <c r="M87" i="1"/>
  <c r="M98" i="1"/>
  <c r="L100" i="1"/>
  <c r="L96" i="1"/>
  <c r="K101" i="1"/>
  <c r="K99" i="1"/>
  <c r="K97" i="1"/>
  <c r="K95" i="1"/>
  <c r="L91" i="1"/>
  <c r="J90" i="1"/>
  <c r="J88" i="1"/>
  <c r="L83" i="1"/>
  <c r="K85" i="1"/>
  <c r="K81" i="1"/>
  <c r="J82" i="1"/>
  <c r="J80" i="1"/>
  <c r="C87" i="1"/>
  <c r="C98" i="1"/>
  <c r="D100" i="1"/>
  <c r="D96" i="1"/>
  <c r="E101" i="1"/>
  <c r="E99" i="1"/>
  <c r="E97" i="1"/>
  <c r="E95" i="1"/>
  <c r="D91" i="1"/>
  <c r="D83" i="1"/>
  <c r="H57" i="3"/>
  <c r="F57" i="3"/>
  <c r="F56" i="3"/>
  <c r="E89" i="1" s="1"/>
  <c r="H56" i="3"/>
  <c r="E93" i="1" s="1"/>
  <c r="F90" i="1"/>
  <c r="F88" i="1"/>
  <c r="E85" i="1"/>
  <c r="E81" i="1"/>
  <c r="F82" i="1"/>
  <c r="F80" i="1"/>
  <c r="F27" i="1"/>
  <c r="F19" i="1"/>
  <c r="F13" i="1"/>
  <c r="F7" i="1"/>
  <c r="H45" i="3"/>
  <c r="I77" i="1"/>
  <c r="I73" i="1"/>
  <c r="I69" i="1"/>
  <c r="I65" i="1"/>
  <c r="G77" i="1"/>
  <c r="G73" i="1"/>
  <c r="G69" i="1"/>
  <c r="G65" i="1"/>
  <c r="H41" i="3"/>
  <c r="H40" i="3"/>
  <c r="F41" i="3"/>
  <c r="G49" i="1" s="1"/>
  <c r="F40" i="3"/>
  <c r="I49" i="1" s="1"/>
  <c r="H39" i="3"/>
  <c r="G61" i="1" s="1"/>
  <c r="H38" i="3"/>
  <c r="F39" i="3"/>
  <c r="G57" i="1" s="1"/>
  <c r="F38" i="3"/>
  <c r="I57" i="1" s="1"/>
  <c r="I61" i="1"/>
  <c r="I53" i="1"/>
  <c r="G53" i="1"/>
  <c r="F29" i="3"/>
  <c r="I9" i="1"/>
  <c r="I5" i="1"/>
  <c r="H62" i="1"/>
  <c r="H60" i="1"/>
  <c r="H58" i="1"/>
  <c r="H56" i="1"/>
  <c r="H54" i="1"/>
  <c r="H52" i="1"/>
  <c r="H50" i="1"/>
  <c r="H48" i="1"/>
  <c r="H30" i="1"/>
  <c r="H28" i="1"/>
  <c r="H26" i="1"/>
  <c r="H24" i="1"/>
  <c r="H22" i="1"/>
  <c r="H20" i="1"/>
  <c r="H18" i="1"/>
  <c r="H16" i="1"/>
  <c r="I9" i="3"/>
  <c r="K73" i="3" l="1"/>
  <c r="K72" i="3"/>
  <c r="K71" i="3"/>
  <c r="K70" i="3"/>
  <c r="L37" i="3"/>
  <c r="K37" i="3"/>
  <c r="L36" i="3"/>
  <c r="K36" i="3"/>
  <c r="L35" i="3"/>
  <c r="K35" i="3"/>
  <c r="L34" i="3"/>
  <c r="K34" i="3"/>
  <c r="L5" i="3"/>
  <c r="K5" i="3"/>
  <c r="L4" i="3"/>
  <c r="K4" i="3"/>
  <c r="L3" i="3"/>
  <c r="K3" i="3"/>
  <c r="L2" i="3"/>
  <c r="K2" i="3"/>
  <c r="I74" i="3" l="1"/>
  <c r="K74" i="3"/>
  <c r="L74" i="3"/>
  <c r="AA74" i="3"/>
  <c r="F78" i="3" s="1"/>
  <c r="AC74" i="3"/>
  <c r="I75" i="3"/>
  <c r="K75" i="3"/>
  <c r="L75" i="3"/>
  <c r="AA75" i="3"/>
  <c r="F79" i="3" s="1"/>
  <c r="AC75" i="3"/>
  <c r="I76" i="3"/>
  <c r="K76" i="3"/>
  <c r="L76" i="3"/>
  <c r="AA76" i="3"/>
  <c r="F80" i="3" s="1"/>
  <c r="AC76" i="3"/>
  <c r="I77" i="3"/>
  <c r="K77" i="3"/>
  <c r="L77" i="3"/>
  <c r="AA77" i="3"/>
  <c r="F81" i="3" s="1"/>
  <c r="AC77" i="3"/>
  <c r="H25" i="3" l="1"/>
  <c r="H24" i="3"/>
  <c r="H23" i="3"/>
  <c r="H22" i="3"/>
  <c r="F25" i="3"/>
  <c r="F24" i="3"/>
  <c r="F23" i="3"/>
  <c r="F22" i="3"/>
  <c r="F17" i="3"/>
  <c r="H17" i="3"/>
  <c r="H16" i="3"/>
  <c r="H15" i="3"/>
  <c r="H14" i="3"/>
  <c r="H13" i="3"/>
  <c r="H12" i="3"/>
  <c r="H11" i="3"/>
  <c r="H10" i="3"/>
  <c r="F14" i="3"/>
  <c r="F13" i="3"/>
  <c r="F12" i="3"/>
  <c r="F11" i="3"/>
  <c r="F10" i="3"/>
  <c r="H8" i="3"/>
  <c r="F16" i="3"/>
  <c r="F15" i="3"/>
  <c r="C106" i="1" l="1"/>
  <c r="D106" i="1"/>
  <c r="E106" i="1"/>
  <c r="F106" i="1"/>
  <c r="D105" i="1"/>
  <c r="E105" i="1"/>
  <c r="F105" i="1"/>
  <c r="C105" i="1"/>
  <c r="H78" i="1"/>
  <c r="H76" i="1"/>
  <c r="H74" i="1"/>
  <c r="H72" i="1"/>
  <c r="H70" i="1"/>
  <c r="H68" i="1"/>
  <c r="H66" i="1"/>
  <c r="H64" i="1"/>
  <c r="I70" i="3"/>
  <c r="L70" i="3"/>
  <c r="AA70" i="3"/>
  <c r="AC70" i="3"/>
  <c r="I71" i="3"/>
  <c r="L71" i="3"/>
  <c r="AA71" i="3"/>
  <c r="AC71" i="3"/>
  <c r="I72" i="3"/>
  <c r="L72" i="3"/>
  <c r="AA72" i="3"/>
  <c r="H74" i="3" s="1"/>
  <c r="AC72" i="3"/>
  <c r="I73" i="3"/>
  <c r="L73" i="3"/>
  <c r="AA73" i="3"/>
  <c r="F74" i="3" s="1"/>
  <c r="AC73" i="3"/>
  <c r="N47" i="1" l="1"/>
  <c r="F77" i="3"/>
  <c r="H77" i="3"/>
  <c r="B93" i="1"/>
  <c r="H2" i="1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I6" i="3" l="1"/>
  <c r="I7" i="3"/>
  <c r="I8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3" i="3"/>
  <c r="I4" i="3"/>
  <c r="I5" i="3"/>
  <c r="I2" i="3"/>
  <c r="AJ37" i="3" l="1"/>
  <c r="AJ33" i="3"/>
  <c r="AJ29" i="3"/>
  <c r="AJ21" i="3"/>
  <c r="AJ17" i="3"/>
  <c r="AJ13" i="3"/>
  <c r="AJ9" i="3"/>
  <c r="AJ5" i="3"/>
  <c r="AC19" i="3"/>
  <c r="AC18" i="3"/>
  <c r="AC20" i="3"/>
  <c r="AC21" i="3"/>
  <c r="AA21" i="3"/>
  <c r="F46" i="3" s="1"/>
  <c r="AA20" i="3"/>
  <c r="F47" i="3" s="1"/>
  <c r="AA19" i="3"/>
  <c r="AA18" i="3"/>
  <c r="AA8" i="3"/>
  <c r="H47" i="3" s="1"/>
  <c r="AC23" i="3"/>
  <c r="F7" i="3"/>
  <c r="AA7" i="3"/>
  <c r="H20" i="3" s="1"/>
  <c r="AC16" i="3"/>
  <c r="F27" i="3" s="1"/>
  <c r="AC9" i="3"/>
  <c r="AC22" i="3"/>
  <c r="F45" i="3" s="1"/>
  <c r="F6" i="3"/>
  <c r="AC6" i="3"/>
  <c r="F21" i="3" s="1"/>
  <c r="AC17" i="3"/>
  <c r="H27" i="3" s="1"/>
  <c r="AA24" i="3"/>
  <c r="F42" i="3" s="1"/>
  <c r="AA9" i="3"/>
  <c r="AA23" i="3"/>
  <c r="AA11" i="3"/>
  <c r="AA10" i="3"/>
  <c r="AA13" i="3"/>
  <c r="AA12" i="3"/>
  <c r="AC24" i="3"/>
  <c r="F43" i="3" s="1"/>
  <c r="F8" i="3"/>
  <c r="AC8" i="3"/>
  <c r="H46" i="3" s="1"/>
  <c r="AA22" i="3"/>
  <c r="AC11" i="3"/>
  <c r="AC10" i="3"/>
  <c r="AC13" i="3"/>
  <c r="AC12" i="3"/>
  <c r="AC69" i="3"/>
  <c r="AI69" i="3" s="1"/>
  <c r="AA69" i="3"/>
  <c r="F75" i="3" s="1"/>
  <c r="AC68" i="3"/>
  <c r="AI68" i="3" s="1"/>
  <c r="AA68" i="3"/>
  <c r="H75" i="3" s="1"/>
  <c r="AC67" i="3"/>
  <c r="AA67" i="3"/>
  <c r="F76" i="3" s="1"/>
  <c r="AC66" i="3"/>
  <c r="AK66" i="3" s="1"/>
  <c r="AA66" i="3"/>
  <c r="H76" i="3" s="1"/>
  <c r="AJ65" i="3"/>
  <c r="AH65" i="3"/>
  <c r="AJ64" i="3"/>
  <c r="AH64" i="3"/>
  <c r="AJ63" i="3"/>
  <c r="AH63" i="3"/>
  <c r="AJ62" i="3"/>
  <c r="AH62" i="3"/>
  <c r="AJ61" i="3"/>
  <c r="AH61" i="3"/>
  <c r="AJ60" i="3"/>
  <c r="AH60" i="3"/>
  <c r="AJ59" i="3"/>
  <c r="AH59" i="3"/>
  <c r="AJ58" i="3"/>
  <c r="AH58" i="3"/>
  <c r="AJ57" i="3"/>
  <c r="AH57" i="3"/>
  <c r="AJ56" i="3"/>
  <c r="AH56" i="3"/>
  <c r="AJ55" i="3"/>
  <c r="AH55" i="3"/>
  <c r="AJ54" i="3"/>
  <c r="AH54" i="3"/>
  <c r="AJ53" i="3"/>
  <c r="AH53" i="3"/>
  <c r="AJ52" i="3"/>
  <c r="AH52" i="3"/>
  <c r="AJ51" i="3"/>
  <c r="AH51" i="3"/>
  <c r="AJ50" i="3"/>
  <c r="AH50" i="3"/>
  <c r="AJ49" i="3"/>
  <c r="AH49" i="3"/>
  <c r="AJ48" i="3"/>
  <c r="AH48" i="3"/>
  <c r="AJ47" i="3"/>
  <c r="AH47" i="3"/>
  <c r="AJ46" i="3"/>
  <c r="AH46" i="3"/>
  <c r="AC30" i="3"/>
  <c r="K93" i="1" s="1"/>
  <c r="AC32" i="3"/>
  <c r="AC31" i="3"/>
  <c r="AC33" i="3"/>
  <c r="AJ45" i="3"/>
  <c r="AH45" i="3"/>
  <c r="AJ44" i="3"/>
  <c r="AH44" i="3"/>
  <c r="AJ43" i="3"/>
  <c r="AH43" i="3"/>
  <c r="AJ42" i="3"/>
  <c r="AH42" i="3"/>
  <c r="AK40" i="3"/>
  <c r="AK41" i="3"/>
  <c r="AJ41" i="3"/>
  <c r="AI41" i="3"/>
  <c r="AH41" i="3"/>
  <c r="AJ40" i="3"/>
  <c r="AI40" i="3"/>
  <c r="AH40" i="3"/>
  <c r="AJ39" i="3"/>
  <c r="AH39" i="3"/>
  <c r="AJ38" i="3"/>
  <c r="AH38" i="3"/>
  <c r="AK37" i="3"/>
  <c r="AI37" i="3"/>
  <c r="AH37" i="3"/>
  <c r="AK36" i="3"/>
  <c r="AJ36" i="3"/>
  <c r="AI36" i="3"/>
  <c r="AH36" i="3"/>
  <c r="AK35" i="3"/>
  <c r="AJ35" i="3"/>
  <c r="AI35" i="3"/>
  <c r="AH35" i="3"/>
  <c r="AK34" i="3"/>
  <c r="AJ34" i="3"/>
  <c r="AI34" i="3"/>
  <c r="AH34" i="3"/>
  <c r="AK33" i="3"/>
  <c r="AI33" i="3"/>
  <c r="AH33" i="3"/>
  <c r="AK32" i="3"/>
  <c r="AJ32" i="3"/>
  <c r="AI32" i="3"/>
  <c r="AH32" i="3"/>
  <c r="AK31" i="3"/>
  <c r="AJ31" i="3"/>
  <c r="AI31" i="3"/>
  <c r="AH31" i="3"/>
  <c r="AK30" i="3"/>
  <c r="AJ30" i="3"/>
  <c r="AI30" i="3"/>
  <c r="AH30" i="3"/>
  <c r="AK29" i="3"/>
  <c r="AI29" i="3"/>
  <c r="AH29" i="3"/>
  <c r="AK28" i="3"/>
  <c r="AJ28" i="3"/>
  <c r="AI28" i="3"/>
  <c r="AH28" i="3"/>
  <c r="AK27" i="3"/>
  <c r="AJ27" i="3"/>
  <c r="AI27" i="3"/>
  <c r="AH27" i="3"/>
  <c r="AK26" i="3"/>
  <c r="AJ26" i="3"/>
  <c r="AI26" i="3"/>
  <c r="AH26" i="3"/>
  <c r="AH18" i="3"/>
  <c r="AI18" i="3"/>
  <c r="AJ18" i="3"/>
  <c r="AK18" i="3"/>
  <c r="AH19" i="3"/>
  <c r="AI19" i="3"/>
  <c r="AJ19" i="3"/>
  <c r="AK19" i="3"/>
  <c r="AH20" i="3"/>
  <c r="AI20" i="3"/>
  <c r="AJ20" i="3"/>
  <c r="AK20" i="3"/>
  <c r="AH21" i="3"/>
  <c r="AI21" i="3"/>
  <c r="AK21" i="3"/>
  <c r="AJ24" i="3"/>
  <c r="AH24" i="3"/>
  <c r="AK23" i="3"/>
  <c r="AJ23" i="3"/>
  <c r="AI23" i="3"/>
  <c r="AH23" i="3"/>
  <c r="AK22" i="3"/>
  <c r="AJ22" i="3"/>
  <c r="AI22" i="3"/>
  <c r="AH22" i="3"/>
  <c r="AK17" i="3"/>
  <c r="AI17" i="3"/>
  <c r="AH17" i="3"/>
  <c r="AK16" i="3"/>
  <c r="AJ16" i="3"/>
  <c r="AI16" i="3"/>
  <c r="AH16" i="3"/>
  <c r="AK13" i="3"/>
  <c r="AI13" i="3"/>
  <c r="AH13" i="3"/>
  <c r="AK12" i="3"/>
  <c r="AJ12" i="3"/>
  <c r="AI12" i="3"/>
  <c r="AH12" i="3"/>
  <c r="AK11" i="3"/>
  <c r="AJ11" i="3"/>
  <c r="AI11" i="3"/>
  <c r="AH11" i="3"/>
  <c r="AK10" i="3"/>
  <c r="AJ10" i="3"/>
  <c r="AI10" i="3"/>
  <c r="AH10" i="3"/>
  <c r="AK8" i="3"/>
  <c r="AJ8" i="3"/>
  <c r="AI8" i="3"/>
  <c r="AH8" i="3"/>
  <c r="AK9" i="3"/>
  <c r="AI9" i="3"/>
  <c r="AH9" i="3"/>
  <c r="AK7" i="3"/>
  <c r="AJ7" i="3"/>
  <c r="AI7" i="3"/>
  <c r="AH7" i="3"/>
  <c r="AK6" i="3"/>
  <c r="AJ6" i="3"/>
  <c r="AI6" i="3"/>
  <c r="AH6" i="3"/>
  <c r="AK5" i="3"/>
  <c r="AK3" i="3"/>
  <c r="AK2" i="3"/>
  <c r="AK4" i="3"/>
  <c r="AJ4" i="3"/>
  <c r="AJ3" i="3"/>
  <c r="AJ2" i="3"/>
  <c r="AJ14" i="3"/>
  <c r="AK14" i="3"/>
  <c r="AJ15" i="3"/>
  <c r="AK15" i="3"/>
  <c r="AK24" i="3"/>
  <c r="AJ25" i="3"/>
  <c r="AK25" i="3"/>
  <c r="AK38" i="3"/>
  <c r="AK39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C36" i="3"/>
  <c r="AA31" i="3"/>
  <c r="H54" i="3" s="1"/>
  <c r="E43" i="1" s="1"/>
  <c r="AI3" i="3"/>
  <c r="AH3" i="3"/>
  <c r="H3" i="3"/>
  <c r="AC3" i="3"/>
  <c r="H33" i="3" s="1"/>
  <c r="G37" i="1" s="1"/>
  <c r="F3" i="3"/>
  <c r="AA3" i="3"/>
  <c r="H32" i="3" s="1"/>
  <c r="I37" i="1" s="1"/>
  <c r="F2" i="3"/>
  <c r="AA30" i="3"/>
  <c r="H49" i="3" s="1"/>
  <c r="AA32" i="3"/>
  <c r="F49" i="3" s="1"/>
  <c r="AA33" i="3"/>
  <c r="AC34" i="3"/>
  <c r="AA34" i="3"/>
  <c r="F60" i="3" s="1"/>
  <c r="AC35" i="3"/>
  <c r="AA35" i="3"/>
  <c r="F61" i="3" s="1"/>
  <c r="AA36" i="3"/>
  <c r="H58" i="3" s="1"/>
  <c r="AC37" i="3"/>
  <c r="AA37" i="3"/>
  <c r="H59" i="3" s="1"/>
  <c r="AI38" i="3"/>
  <c r="AC38" i="3"/>
  <c r="AA38" i="3"/>
  <c r="AI39" i="3"/>
  <c r="AC39" i="3"/>
  <c r="AA39" i="3"/>
  <c r="AI43" i="3"/>
  <c r="AC43" i="3"/>
  <c r="AA43" i="3"/>
  <c r="AI53" i="3"/>
  <c r="F5" i="3"/>
  <c r="AA5" i="3"/>
  <c r="H30" i="3" s="1"/>
  <c r="I45" i="1" s="1"/>
  <c r="AC26" i="3"/>
  <c r="H35" i="3" s="1"/>
  <c r="AC53" i="3"/>
  <c r="AA2" i="3"/>
  <c r="AC28" i="3"/>
  <c r="F35" i="3" s="1"/>
  <c r="AA53" i="3"/>
  <c r="F66" i="3" s="1"/>
  <c r="AI63" i="3"/>
  <c r="AC63" i="3"/>
  <c r="AA63" i="3"/>
  <c r="H68" i="3" s="1"/>
  <c r="AH4" i="3"/>
  <c r="AI4" i="3"/>
  <c r="AH5" i="3"/>
  <c r="AI5" i="3"/>
  <c r="AH14" i="3"/>
  <c r="AI14" i="3"/>
  <c r="AH15" i="3"/>
  <c r="AI15" i="3"/>
  <c r="AI24" i="3"/>
  <c r="AH25" i="3"/>
  <c r="AI25" i="3"/>
  <c r="AI42" i="3"/>
  <c r="AI44" i="3"/>
  <c r="AI45" i="3"/>
  <c r="AI46" i="3"/>
  <c r="AI47" i="3"/>
  <c r="AI48" i="3"/>
  <c r="AI49" i="3"/>
  <c r="AI50" i="3"/>
  <c r="AI51" i="3"/>
  <c r="AI52" i="3"/>
  <c r="AI54" i="3"/>
  <c r="AI55" i="3"/>
  <c r="AI56" i="3"/>
  <c r="AI57" i="3"/>
  <c r="AI58" i="3"/>
  <c r="AI59" i="3"/>
  <c r="AI60" i="3"/>
  <c r="AI61" i="3"/>
  <c r="AI62" i="3"/>
  <c r="AI64" i="3"/>
  <c r="AI65" i="3"/>
  <c r="AI2" i="3"/>
  <c r="AH2" i="3"/>
  <c r="F4" i="3"/>
  <c r="AA4" i="3"/>
  <c r="H4" i="3"/>
  <c r="AC4" i="3"/>
  <c r="H5" i="3"/>
  <c r="AC5" i="3"/>
  <c r="H6" i="3"/>
  <c r="AA6" i="3"/>
  <c r="F20" i="3" s="1"/>
  <c r="H7" i="3"/>
  <c r="AC7" i="3"/>
  <c r="H21" i="3" s="1"/>
  <c r="AA17" i="3"/>
  <c r="H26" i="3" s="1"/>
  <c r="AA14" i="3"/>
  <c r="F28" i="3" s="1"/>
  <c r="AC14" i="3"/>
  <c r="AA15" i="3"/>
  <c r="H28" i="3" s="1"/>
  <c r="AC15" i="3"/>
  <c r="AA16" i="3"/>
  <c r="F26" i="3" s="1"/>
  <c r="AA25" i="3"/>
  <c r="H42" i="3" s="1"/>
  <c r="AC25" i="3"/>
  <c r="H43" i="3" s="1"/>
  <c r="AA26" i="3"/>
  <c r="H37" i="3" s="1"/>
  <c r="AA27" i="3"/>
  <c r="H36" i="3" s="1"/>
  <c r="AC27" i="3"/>
  <c r="H34" i="3" s="1"/>
  <c r="AA28" i="3"/>
  <c r="F37" i="3" s="1"/>
  <c r="H2" i="3"/>
  <c r="AC2" i="3"/>
  <c r="F33" i="3" s="1"/>
  <c r="G33" i="1" s="1"/>
  <c r="AA29" i="3"/>
  <c r="F36" i="3" s="1"/>
  <c r="AC29" i="3"/>
  <c r="F34" i="3" s="1"/>
  <c r="AA40" i="3"/>
  <c r="AC40" i="3"/>
  <c r="AA41" i="3"/>
  <c r="F50" i="3" s="1"/>
  <c r="AC41" i="3"/>
  <c r="F52" i="3" s="1"/>
  <c r="AA42" i="3"/>
  <c r="H63" i="3" s="1"/>
  <c r="AC42" i="3"/>
  <c r="H65" i="3" s="1"/>
  <c r="AA44" i="3"/>
  <c r="AC44" i="3"/>
  <c r="F65" i="3" s="1"/>
  <c r="AA45" i="3"/>
  <c r="AC45" i="3"/>
  <c r="AA46" i="3"/>
  <c r="AC46" i="3"/>
  <c r="H60" i="3" s="1"/>
  <c r="AA47" i="3"/>
  <c r="AC47" i="3"/>
  <c r="H61" i="3" s="1"/>
  <c r="AA48" i="3"/>
  <c r="AC48" i="3"/>
  <c r="AA49" i="3"/>
  <c r="AC49" i="3"/>
  <c r="AA50" i="3"/>
  <c r="AC50" i="3"/>
  <c r="AA51" i="3"/>
  <c r="AC51" i="3"/>
  <c r="AA52" i="3"/>
  <c r="AC52" i="3"/>
  <c r="AA54" i="3"/>
  <c r="AC54" i="3"/>
  <c r="AA55" i="3"/>
  <c r="H69" i="3" s="1"/>
  <c r="AC55" i="3"/>
  <c r="AA56" i="3"/>
  <c r="AC56" i="3"/>
  <c r="AA57" i="3"/>
  <c r="H67" i="3" s="1"/>
  <c r="AC57" i="3"/>
  <c r="AA58" i="3"/>
  <c r="AC58" i="3"/>
  <c r="AA59" i="3"/>
  <c r="F69" i="3" s="1"/>
  <c r="AC59" i="3"/>
  <c r="AA60" i="3"/>
  <c r="F71" i="3" s="1"/>
  <c r="AC60" i="3"/>
  <c r="AA61" i="3"/>
  <c r="F67" i="3" s="1"/>
  <c r="AC61" i="3"/>
  <c r="AA62" i="3"/>
  <c r="H72" i="3" s="1"/>
  <c r="AC62" i="3"/>
  <c r="AA64" i="3"/>
  <c r="H70" i="3" s="1"/>
  <c r="AC64" i="3"/>
  <c r="AA65" i="3"/>
  <c r="H66" i="3" s="1"/>
  <c r="AC65" i="3"/>
  <c r="F73" i="3" l="1"/>
  <c r="H71" i="3"/>
  <c r="H73" i="3"/>
  <c r="F68" i="3"/>
  <c r="F70" i="3"/>
  <c r="F72" i="3"/>
  <c r="F64" i="3"/>
  <c r="H64" i="3"/>
  <c r="H62" i="3"/>
  <c r="H52" i="3"/>
  <c r="H48" i="3"/>
  <c r="H53" i="3"/>
  <c r="F59" i="3"/>
  <c r="F62" i="3"/>
  <c r="G17" i="1"/>
  <c r="H29" i="3"/>
  <c r="G21" i="1" s="1"/>
  <c r="H50" i="3"/>
  <c r="F48" i="3"/>
  <c r="F53" i="3"/>
  <c r="F51" i="3"/>
  <c r="F58" i="3"/>
  <c r="F63" i="3"/>
  <c r="H51" i="3"/>
  <c r="H44" i="3"/>
  <c r="F44" i="3"/>
  <c r="H38" i="1"/>
  <c r="F54" i="3"/>
  <c r="E35" i="1" s="1"/>
  <c r="G29" i="1"/>
  <c r="H31" i="3"/>
  <c r="G45" i="1" s="1"/>
  <c r="I25" i="1"/>
  <c r="F30" i="3"/>
  <c r="I41" i="1" s="1"/>
  <c r="K89" i="1"/>
  <c r="F55" i="3"/>
  <c r="K35" i="1" s="1"/>
  <c r="G25" i="1"/>
  <c r="F31" i="3"/>
  <c r="G41" i="1" s="1"/>
  <c r="I17" i="1"/>
  <c r="F32" i="3"/>
  <c r="I33" i="1" s="1"/>
  <c r="H55" i="3"/>
  <c r="K43" i="1" s="1"/>
  <c r="G5" i="1"/>
  <c r="G9" i="1"/>
  <c r="B47" i="1"/>
  <c r="N93" i="1"/>
  <c r="H8" i="1"/>
  <c r="H40" i="1"/>
  <c r="H6" i="1"/>
  <c r="H10" i="1"/>
  <c r="H4" i="1"/>
  <c r="H32" i="1"/>
  <c r="I21" i="1"/>
  <c r="H36" i="1"/>
  <c r="H12" i="1"/>
  <c r="H42" i="1"/>
  <c r="H44" i="1"/>
  <c r="AI66" i="3"/>
  <c r="AJ69" i="3"/>
  <c r="H14" i="1"/>
  <c r="I29" i="1"/>
  <c r="H34" i="1"/>
  <c r="H46" i="1"/>
  <c r="AK67" i="3"/>
  <c r="AI67" i="3"/>
  <c r="AJ68" i="3"/>
  <c r="AH68" i="3"/>
  <c r="AK68" i="3"/>
  <c r="AJ66" i="3"/>
  <c r="AH66" i="3"/>
  <c r="AJ67" i="3"/>
  <c r="AH67" i="3"/>
  <c r="AH69" i="3"/>
  <c r="AK69" i="3"/>
</calcChain>
</file>

<file path=xl/sharedStrings.xml><?xml version="1.0" encoding="utf-8"?>
<sst xmlns="http://schemas.openxmlformats.org/spreadsheetml/2006/main" count="3747" uniqueCount="810">
  <si>
    <t>Capitaine</t>
  </si>
  <si>
    <t>Troisième</t>
  </si>
  <si>
    <t>Deuxième</t>
  </si>
  <si>
    <t>Premier</t>
  </si>
  <si>
    <t>Glace</t>
  </si>
  <si>
    <t>Partie</t>
  </si>
  <si>
    <t>Équipe</t>
  </si>
  <si>
    <t>1ière Partie</t>
  </si>
  <si>
    <t>2ième Partie</t>
  </si>
  <si>
    <t>3ième Partie</t>
  </si>
  <si>
    <t>4ième Partie</t>
  </si>
  <si>
    <t>5ième Partie</t>
  </si>
  <si>
    <t>6ième partie</t>
  </si>
  <si>
    <t>Jour</t>
  </si>
  <si>
    <t>Heure</t>
  </si>
  <si>
    <t>Classe</t>
  </si>
  <si>
    <t>Gagnant Logique</t>
  </si>
  <si>
    <t>Gagnant Texte</t>
  </si>
  <si>
    <t>Perdant Logique</t>
  </si>
  <si>
    <t>Perdant Texte</t>
  </si>
  <si>
    <t>Gagnant</t>
  </si>
  <si>
    <t>Perdant</t>
  </si>
  <si>
    <t>Référence Gagnant/Perdant</t>
  </si>
  <si>
    <t>D7</t>
  </si>
  <si>
    <t>G3</t>
  </si>
  <si>
    <t>P27</t>
  </si>
  <si>
    <t>G4</t>
  </si>
  <si>
    <t>P28</t>
  </si>
  <si>
    <t>Gagnant Partie 1</t>
  </si>
  <si>
    <t>Perdant Partie 1</t>
  </si>
  <si>
    <t xml:space="preserve">  </t>
  </si>
  <si>
    <t>Gagnant Partie 2</t>
  </si>
  <si>
    <t>Perdant Partie 2</t>
  </si>
  <si>
    <t>G1</t>
  </si>
  <si>
    <t>P25</t>
  </si>
  <si>
    <t>G2</t>
  </si>
  <si>
    <t>P26</t>
  </si>
  <si>
    <t>Gagnant Partie 3</t>
  </si>
  <si>
    <t>Perdant Partie 3</t>
  </si>
  <si>
    <t>Gagnant Partie 4</t>
  </si>
  <si>
    <t>Perdant Partie 4</t>
  </si>
  <si>
    <t>12H00</t>
  </si>
  <si>
    <t>D4</t>
  </si>
  <si>
    <t>P15</t>
  </si>
  <si>
    <t>8H30</t>
  </si>
  <si>
    <t>P16</t>
  </si>
  <si>
    <t>Gagnant Partie 5</t>
  </si>
  <si>
    <t>Perdant Partie 5</t>
  </si>
  <si>
    <t>Gagnant Partie 6</t>
  </si>
  <si>
    <t>Perdant Partie 6</t>
  </si>
  <si>
    <t>D6</t>
  </si>
  <si>
    <t>P22</t>
  </si>
  <si>
    <t>P21</t>
  </si>
  <si>
    <t>Gagnant Partie 7</t>
  </si>
  <si>
    <t>Perdant Partie 7</t>
  </si>
  <si>
    <t>Gagnant Partie 8</t>
  </si>
  <si>
    <t>Perdant Partie 8</t>
  </si>
  <si>
    <t>14H00</t>
  </si>
  <si>
    <t>D8</t>
  </si>
  <si>
    <t>P31</t>
  </si>
  <si>
    <t>P32</t>
  </si>
  <si>
    <t>Gagnant Partie 9</t>
  </si>
  <si>
    <t>Perdant Partie 9</t>
  </si>
  <si>
    <t>Gagnant Partie 10</t>
  </si>
  <si>
    <t>Perdant Partie 10</t>
  </si>
  <si>
    <t>P29</t>
  </si>
  <si>
    <t>P30</t>
  </si>
  <si>
    <t>Gagnant Partie 11</t>
  </si>
  <si>
    <t>Perdant Partie 11</t>
  </si>
  <si>
    <t>Gagnant Partie 12</t>
  </si>
  <si>
    <t>Perdant Partie 12</t>
  </si>
  <si>
    <t>Gagnant Partie 13</t>
  </si>
  <si>
    <t>Perdant Partie 13</t>
  </si>
  <si>
    <t>Gagnant Partie 14</t>
  </si>
  <si>
    <t>Perdant Partie 14</t>
  </si>
  <si>
    <t>P54</t>
  </si>
  <si>
    <t>15H00</t>
  </si>
  <si>
    <t>A</t>
  </si>
  <si>
    <t>P37</t>
  </si>
  <si>
    <t>B</t>
  </si>
  <si>
    <t>Gagnant Partie 15</t>
  </si>
  <si>
    <t>Perdant Partie 15</t>
  </si>
  <si>
    <t>P53</t>
  </si>
  <si>
    <t>C</t>
  </si>
  <si>
    <t>P38</t>
  </si>
  <si>
    <t>D</t>
  </si>
  <si>
    <t>Gagnant Partie 16</t>
  </si>
  <si>
    <t>Perdant Partie 16</t>
  </si>
  <si>
    <t>10H30</t>
  </si>
  <si>
    <t>D9</t>
  </si>
  <si>
    <t>P35</t>
  </si>
  <si>
    <t>P36</t>
  </si>
  <si>
    <t>Gagnant Partie 17</t>
  </si>
  <si>
    <t>Perdant Partie 17</t>
  </si>
  <si>
    <t>Gagnant Partie 18</t>
  </si>
  <si>
    <t>Perdant Partie 18</t>
  </si>
  <si>
    <t>P33</t>
  </si>
  <si>
    <t>P34</t>
  </si>
  <si>
    <t>Gagnant Partie 19</t>
  </si>
  <si>
    <t>Perdant Partie 19</t>
  </si>
  <si>
    <t>Gagnant Partie 20</t>
  </si>
  <si>
    <t>Perdant Partie 20</t>
  </si>
  <si>
    <t>P39</t>
  </si>
  <si>
    <t>Gagnant Partie 21</t>
  </si>
  <si>
    <t>Perdant Partie 21</t>
  </si>
  <si>
    <t>P40</t>
  </si>
  <si>
    <t>Gagnant Partie 22</t>
  </si>
  <si>
    <t>Perdant Partie 22</t>
  </si>
  <si>
    <t>Gagnant Partie 23</t>
  </si>
  <si>
    <t>Perdant Partie 23</t>
  </si>
  <si>
    <t>Gagnant Partie 24</t>
  </si>
  <si>
    <t>Perdant Partie 24</t>
  </si>
  <si>
    <t>P50</t>
  </si>
  <si>
    <t>13H00</t>
  </si>
  <si>
    <t>P52</t>
  </si>
  <si>
    <t>Gagnant Partie 25</t>
  </si>
  <si>
    <t>Perdant Partie 25</t>
  </si>
  <si>
    <t>P49</t>
  </si>
  <si>
    <t>P51</t>
  </si>
  <si>
    <t>Gagnant Partie 26</t>
  </si>
  <si>
    <t>Perdant Partie 26</t>
  </si>
  <si>
    <t>Gagnant Partie 27</t>
  </si>
  <si>
    <t>Perdant Partie 27</t>
  </si>
  <si>
    <t>Gagnant Partie 28</t>
  </si>
  <si>
    <t>Perdant Partie 28</t>
  </si>
  <si>
    <t>P42</t>
  </si>
  <si>
    <t>P44</t>
  </si>
  <si>
    <t>Gagnant Partie 29</t>
  </si>
  <si>
    <t>Perdant Partie 29</t>
  </si>
  <si>
    <t>P41</t>
  </si>
  <si>
    <t>P43</t>
  </si>
  <si>
    <t>Gagnant Partie 30</t>
  </si>
  <si>
    <t>Perdant Partie 30</t>
  </si>
  <si>
    <t>Gagnant Partie 31</t>
  </si>
  <si>
    <t>Perdant Partie 31</t>
  </si>
  <si>
    <t>Gagnant Partie 32</t>
  </si>
  <si>
    <t>Perdant Partie 32</t>
  </si>
  <si>
    <t>P46</t>
  </si>
  <si>
    <t>P48</t>
  </si>
  <si>
    <t>Gagnant Partie 33</t>
  </si>
  <si>
    <t>Perdant Partie 33</t>
  </si>
  <si>
    <t>P45</t>
  </si>
  <si>
    <t>P47</t>
  </si>
  <si>
    <t>Gagnant Partie 34</t>
  </si>
  <si>
    <t>Perdant Partie 34</t>
  </si>
  <si>
    <t>Gagnant Partie 35</t>
  </si>
  <si>
    <t>Perdant Partie 35</t>
  </si>
  <si>
    <t>Gagnant Partie 36</t>
  </si>
  <si>
    <t>Perdant Partie 36</t>
  </si>
  <si>
    <t>P56</t>
  </si>
  <si>
    <t>Éliminé</t>
  </si>
  <si>
    <t>Gagnant Partie 37</t>
  </si>
  <si>
    <t>Perdant Partie 37</t>
  </si>
  <si>
    <t>P55</t>
  </si>
  <si>
    <t>Gagnant Partie 38</t>
  </si>
  <si>
    <t>Perdant Partie 38</t>
  </si>
  <si>
    <t>Gagnant Partie 39</t>
  </si>
  <si>
    <t>Perdant Partie 39</t>
  </si>
  <si>
    <t>Gagnant Partie 40</t>
  </si>
  <si>
    <t>Perdant Partie 40</t>
  </si>
  <si>
    <t>P63</t>
  </si>
  <si>
    <t>11H00</t>
  </si>
  <si>
    <t>Gagnant Partie 41</t>
  </si>
  <si>
    <t>Perdant Partie 41</t>
  </si>
  <si>
    <t>P59</t>
  </si>
  <si>
    <t>9H00</t>
  </si>
  <si>
    <t>Gagnant Partie 42</t>
  </si>
  <si>
    <t>Perdant Partie 42</t>
  </si>
  <si>
    <t>P61</t>
  </si>
  <si>
    <t>Gagnant Partie 43</t>
  </si>
  <si>
    <t>Perdant Partie 43</t>
  </si>
  <si>
    <t>P57</t>
  </si>
  <si>
    <t>Gagnant Partie 44</t>
  </si>
  <si>
    <t>Perdant Partie 44</t>
  </si>
  <si>
    <t>Gagnant Partie 45</t>
  </si>
  <si>
    <t>Perdant Partie 45</t>
  </si>
  <si>
    <t>Gagnant Partie 46</t>
  </si>
  <si>
    <t>Perdant Partie 46</t>
  </si>
  <si>
    <t>Gagnant Partie 47</t>
  </si>
  <si>
    <t>Perdant Partie 47</t>
  </si>
  <si>
    <t>Gagnant Partie 48</t>
  </si>
  <si>
    <t>Perdant Partie 48</t>
  </si>
  <si>
    <t>P64</t>
  </si>
  <si>
    <t>Gagnant Partie 49</t>
  </si>
  <si>
    <t>Perdant Partie 49</t>
  </si>
  <si>
    <t>P60</t>
  </si>
  <si>
    <t>Gagnant Partie 50</t>
  </si>
  <si>
    <t>Perdant Partie 50</t>
  </si>
  <si>
    <t>P62</t>
  </si>
  <si>
    <t>Gagnant Partie 51</t>
  </si>
  <si>
    <t>Perdant Partie 51</t>
  </si>
  <si>
    <t>P58</t>
  </si>
  <si>
    <t>Gagnant Partie 52</t>
  </si>
  <si>
    <t>Perdant Partie 52</t>
  </si>
  <si>
    <t>Gagnant Partie 53</t>
  </si>
  <si>
    <t>Perdant Partie 53</t>
  </si>
  <si>
    <t>Gagnant Partie 54</t>
  </si>
  <si>
    <t>Perdant Partie 54</t>
  </si>
  <si>
    <t>Gagnant Partie 55</t>
  </si>
  <si>
    <t>Perdant Partie 55</t>
  </si>
  <si>
    <t>Gagnant Partie 56</t>
  </si>
  <si>
    <t>Perdant Partie 56</t>
  </si>
  <si>
    <t>P67</t>
  </si>
  <si>
    <t>Gagnant Partie 57</t>
  </si>
  <si>
    <t>Perdant Partie 57</t>
  </si>
  <si>
    <t>Gagnant Partie 58</t>
  </si>
  <si>
    <t>Perdant Partie 58</t>
  </si>
  <si>
    <t>P66</t>
  </si>
  <si>
    <t>Gagnant Partie 59</t>
  </si>
  <si>
    <t>Perdant Partie 59</t>
  </si>
  <si>
    <t>Gagnant Partie 60</t>
  </si>
  <si>
    <t>Perdant Partie 60</t>
  </si>
  <si>
    <t>P68</t>
  </si>
  <si>
    <t>Gagnant Partie 61</t>
  </si>
  <si>
    <t>Perdant Partie 61</t>
  </si>
  <si>
    <t>Gagnant Partie 62</t>
  </si>
  <si>
    <t>Perdant Partie 62</t>
  </si>
  <si>
    <t>P65</t>
  </si>
  <si>
    <t>Gagnant Partie 63</t>
  </si>
  <si>
    <t>Perdant Partie 63</t>
  </si>
  <si>
    <t>Gagnant Partie 64</t>
  </si>
  <si>
    <t>Perdant Partie 64</t>
  </si>
  <si>
    <t>Gagnant Partie 65</t>
  </si>
  <si>
    <t>Perdant Partie 65</t>
  </si>
  <si>
    <t>Gagnant Partie 66</t>
  </si>
  <si>
    <t>Perdant Partie 66</t>
  </si>
  <si>
    <t>Gagnant Partie 67</t>
  </si>
  <si>
    <t>Perdant Partie 67</t>
  </si>
  <si>
    <t>Gagnant Partie 68</t>
  </si>
  <si>
    <t>Perdant Partie 68</t>
  </si>
  <si>
    <t>CHAMPION</t>
  </si>
  <si>
    <t>CLASSE "C"</t>
  </si>
  <si>
    <t>CLASSE "A"</t>
  </si>
  <si>
    <t>D1</t>
  </si>
  <si>
    <t>B1</t>
  </si>
  <si>
    <t>D2</t>
  </si>
  <si>
    <t>B2</t>
  </si>
  <si>
    <t>B9</t>
  </si>
  <si>
    <t>D3</t>
  </si>
  <si>
    <t>B3</t>
  </si>
  <si>
    <t>B4</t>
  </si>
  <si>
    <t>CLASSE "D"</t>
  </si>
  <si>
    <t>D5</t>
  </si>
  <si>
    <t>B5</t>
  </si>
  <si>
    <t>CLASSE "B"</t>
  </si>
  <si>
    <t>B6</t>
  </si>
  <si>
    <t>B7</t>
  </si>
  <si>
    <t>B8</t>
  </si>
  <si>
    <t>D3-D4</t>
  </si>
  <si>
    <t>B3-B4</t>
  </si>
  <si>
    <t>D5-D6</t>
  </si>
  <si>
    <t>B5-B6</t>
  </si>
  <si>
    <t>D7-D8</t>
  </si>
  <si>
    <t>B7-B8</t>
  </si>
  <si>
    <t>Feuille</t>
  </si>
  <si>
    <t>F7</t>
  </si>
  <si>
    <t>F4</t>
  </si>
  <si>
    <t>F6</t>
  </si>
  <si>
    <t>F8</t>
  </si>
  <si>
    <t>F14</t>
  </si>
  <si>
    <t>F9</t>
  </si>
  <si>
    <t>F10</t>
  </si>
  <si>
    <t>F13</t>
  </si>
  <si>
    <t>F11</t>
  </si>
  <si>
    <t>F12</t>
  </si>
  <si>
    <t>F16</t>
  </si>
  <si>
    <t>F15</t>
  </si>
  <si>
    <t>F17</t>
  </si>
  <si>
    <t>Capitaine 1</t>
  </si>
  <si>
    <t>Capitaine 2</t>
  </si>
  <si>
    <t>Capitaine 3</t>
  </si>
  <si>
    <t>Capitaine 4</t>
  </si>
  <si>
    <t>Capitaine 5</t>
  </si>
  <si>
    <t>Capitaine 6</t>
  </si>
  <si>
    <t>Capitaine 7</t>
  </si>
  <si>
    <t>Capitaine 8</t>
  </si>
  <si>
    <t>Capitaine 9</t>
  </si>
  <si>
    <t>Capitaine 10</t>
  </si>
  <si>
    <t>Capitaine 11</t>
  </si>
  <si>
    <t>Capitaine 12</t>
  </si>
  <si>
    <t>Capitaine 13</t>
  </si>
  <si>
    <t>Capitaine 14</t>
  </si>
  <si>
    <t>Capitaine 15</t>
  </si>
  <si>
    <t>Capitaine 16</t>
  </si>
  <si>
    <t>Capitaine 17</t>
  </si>
  <si>
    <t>Capitaine 18</t>
  </si>
  <si>
    <t>Capitaine 19</t>
  </si>
  <si>
    <t>Capitaine 20</t>
  </si>
  <si>
    <t>Capitaine 21</t>
  </si>
  <si>
    <t>Capitaine 22</t>
  </si>
  <si>
    <t>Capitaine 23</t>
  </si>
  <si>
    <t>Capitaine 24</t>
  </si>
  <si>
    <t>Capitaine 25</t>
  </si>
  <si>
    <t>Capitaine 26</t>
  </si>
  <si>
    <t>Capitaine 27</t>
  </si>
  <si>
    <t>Capitaine 28</t>
  </si>
  <si>
    <t>Capitaine 29</t>
  </si>
  <si>
    <t>Capitaine 30</t>
  </si>
  <si>
    <t>Capitaine 31</t>
  </si>
  <si>
    <t>Capitaine 32</t>
  </si>
  <si>
    <t>Capitaine 33</t>
  </si>
  <si>
    <t>Capitaine 34</t>
  </si>
  <si>
    <t>CLASSE D</t>
  </si>
  <si>
    <t>CLASSE B</t>
  </si>
  <si>
    <t>CLASSE A</t>
  </si>
  <si>
    <t>CLASSE C</t>
  </si>
  <si>
    <t>F1</t>
  </si>
  <si>
    <t>F2</t>
  </si>
  <si>
    <t>F3</t>
  </si>
  <si>
    <t>F5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</si>
  <si>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</si>
  <si>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</si>
  <si>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</si>
  <si>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</si>
  <si>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</si>
  <si>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</si>
  <si>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</si>
  <si>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</si>
  <si>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</si>
  <si>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</si>
  <si>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</si>
  <si>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</si>
  <si>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P17</t>
  </si>
  <si>
    <t>P18</t>
  </si>
  <si>
    <t>P19</t>
  </si>
  <si>
    <t>P20</t>
  </si>
  <si>
    <t>P23</t>
  </si>
  <si>
    <t>P24</t>
  </si>
  <si>
    <t>P1</t>
  </si>
  <si>
    <t>P2</t>
  </si>
  <si>
    <t>Titre du tournoi:</t>
  </si>
  <si>
    <t>Troisième 1</t>
  </si>
  <si>
    <t>Deuxième 1</t>
  </si>
  <si>
    <t>Deuxième 2</t>
  </si>
  <si>
    <t>Deuxième 3</t>
  </si>
  <si>
    <t>Deuxième 4</t>
  </si>
  <si>
    <t>Deuxième 5</t>
  </si>
  <si>
    <t>Deuxième 6</t>
  </si>
  <si>
    <t>Deuxième 7</t>
  </si>
  <si>
    <t>Deuxième 8</t>
  </si>
  <si>
    <t>Premier 1</t>
  </si>
  <si>
    <t>Troisième 2</t>
  </si>
  <si>
    <t>Premier 2</t>
  </si>
  <si>
    <t>Troisième 3</t>
  </si>
  <si>
    <t>Premier 3</t>
  </si>
  <si>
    <t>Troisième 4</t>
  </si>
  <si>
    <t>Premier 4</t>
  </si>
  <si>
    <t>Troisième 5</t>
  </si>
  <si>
    <t>Premier 5</t>
  </si>
  <si>
    <t>Troisième 6</t>
  </si>
  <si>
    <t>Premier 6</t>
  </si>
  <si>
    <t>Troisième 7</t>
  </si>
  <si>
    <t>Premier 7</t>
  </si>
  <si>
    <t>Troisième 8</t>
  </si>
  <si>
    <t>Premier 8</t>
  </si>
  <si>
    <t>Troisième 9</t>
  </si>
  <si>
    <t>Deuxième 9</t>
  </si>
  <si>
    <t>Premier 9</t>
  </si>
  <si>
    <t>Troisième 10</t>
  </si>
  <si>
    <t>Deuxième 10</t>
  </si>
  <si>
    <t>Premier 10</t>
  </si>
  <si>
    <t>Troisième 11</t>
  </si>
  <si>
    <t>Deuxième 11</t>
  </si>
  <si>
    <t>Premier 11</t>
  </si>
  <si>
    <t>Troisième 12</t>
  </si>
  <si>
    <t>Deuxième 12</t>
  </si>
  <si>
    <t>Premier 12</t>
  </si>
  <si>
    <t>Troisième 13</t>
  </si>
  <si>
    <t>Deuxième 13</t>
  </si>
  <si>
    <t>Premier 13</t>
  </si>
  <si>
    <t>Troisième 14</t>
  </si>
  <si>
    <t>Deuxième 14</t>
  </si>
  <si>
    <t>Premier 14</t>
  </si>
  <si>
    <t>Troisième 15</t>
  </si>
  <si>
    <t>Deuxième 15</t>
  </si>
  <si>
    <t>Premier 15</t>
  </si>
  <si>
    <t>Troisième 16</t>
  </si>
  <si>
    <t>Deuxième 16</t>
  </si>
  <si>
    <t>Premier 16</t>
  </si>
  <si>
    <t>Troisième 17</t>
  </si>
  <si>
    <t>Deuxième 17</t>
  </si>
  <si>
    <t>Premier 17</t>
  </si>
  <si>
    <t>Troisième 18</t>
  </si>
  <si>
    <t>Deuxième 18</t>
  </si>
  <si>
    <t>Premier 18</t>
  </si>
  <si>
    <t>Troisième 19</t>
  </si>
  <si>
    <t>Deuxième 19</t>
  </si>
  <si>
    <t>Premier 19</t>
  </si>
  <si>
    <t>Troisième 20</t>
  </si>
  <si>
    <t>Deuxième 20</t>
  </si>
  <si>
    <t>Premier 20</t>
  </si>
  <si>
    <t>Troisième 21</t>
  </si>
  <si>
    <t>Deuxième 21</t>
  </si>
  <si>
    <t>Premier 21</t>
  </si>
  <si>
    <t>Troisième 22</t>
  </si>
  <si>
    <t>Deuxième 22</t>
  </si>
  <si>
    <t>Premier 22</t>
  </si>
  <si>
    <t>Troisième 23</t>
  </si>
  <si>
    <t>Deuxième 23</t>
  </si>
  <si>
    <t>Premier 23</t>
  </si>
  <si>
    <t>Troisième 24</t>
  </si>
  <si>
    <t>Deuxième 24</t>
  </si>
  <si>
    <t>Premier 24</t>
  </si>
  <si>
    <t>Troisième 25</t>
  </si>
  <si>
    <t>Deuxième 25</t>
  </si>
  <si>
    <t>Premier 25</t>
  </si>
  <si>
    <t>Troisième 26</t>
  </si>
  <si>
    <t>Deuxième 26</t>
  </si>
  <si>
    <t>Premier 26</t>
  </si>
  <si>
    <t>Troisième 27</t>
  </si>
  <si>
    <t>Deuxième 27</t>
  </si>
  <si>
    <t>Premier 27</t>
  </si>
  <si>
    <t>Troisième 28</t>
  </si>
  <si>
    <t>Deuxième 28</t>
  </si>
  <si>
    <t>Premier 28</t>
  </si>
  <si>
    <t>Troisième 29</t>
  </si>
  <si>
    <t>Deuxième 29</t>
  </si>
  <si>
    <t>Premier 29</t>
  </si>
  <si>
    <t>Troisième 30</t>
  </si>
  <si>
    <t>Deuxième 30</t>
  </si>
  <si>
    <t>Premier 30</t>
  </si>
  <si>
    <t>Troisième 31</t>
  </si>
  <si>
    <t>Deuxième 31</t>
  </si>
  <si>
    <t>Premier 31</t>
  </si>
  <si>
    <t>Troisième 32</t>
  </si>
  <si>
    <t>Deuxième 32</t>
  </si>
  <si>
    <t>Premier 32</t>
  </si>
  <si>
    <t>Troisième 33</t>
  </si>
  <si>
    <t>Deuxième 33</t>
  </si>
  <si>
    <t>Premier 33</t>
  </si>
  <si>
    <t>Troisième 34</t>
  </si>
  <si>
    <t>Deuxième 34</t>
  </si>
  <si>
    <t>Premier 34</t>
  </si>
  <si>
    <t>V</t>
  </si>
  <si>
    <t>[V/D]</t>
  </si>
  <si>
    <t>Jour 1</t>
  </si>
  <si>
    <t>Jour 2</t>
  </si>
  <si>
    <t>Jour 3</t>
  </si>
  <si>
    <t>Jour 4</t>
  </si>
  <si>
    <t>Jour 5</t>
  </si>
  <si>
    <t>Gagnant, Prochaine Partie</t>
  </si>
  <si>
    <t>Perdant, Prochaine Partie</t>
  </si>
  <si>
    <t>Résultat</t>
  </si>
  <si>
    <t>Champion</t>
  </si>
  <si>
    <t>Finaliste</t>
  </si>
  <si>
    <t>Cl.C</t>
  </si>
  <si>
    <t>Cl.A</t>
  </si>
  <si>
    <t>Cl.B</t>
  </si>
  <si>
    <t>Cl.D</t>
  </si>
  <si>
    <t>Sélection</t>
  </si>
  <si>
    <t>Club de Curling de Kénogami</t>
  </si>
  <si>
    <t xml:space="preserve"> 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</si>
  <si>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</si>
  <si>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</si>
  <si>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</si>
  <si>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</si>
  <si>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</si>
  <si>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</si>
  <si>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</si>
  <si>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</si>
  <si>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</si>
  <si>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Équipe 10</t>
  </si>
  <si>
    <t>Équipe 11</t>
  </si>
  <si>
    <t>Équipe 12</t>
  </si>
  <si>
    <t>Équipe 13</t>
  </si>
  <si>
    <t>Équipe 14</t>
  </si>
  <si>
    <t>Équipe 15</t>
  </si>
  <si>
    <t>Équipe 16</t>
  </si>
  <si>
    <t>Équipe 17</t>
  </si>
  <si>
    <t>Équipe 18</t>
  </si>
  <si>
    <t>Équipe 19</t>
  </si>
  <si>
    <t>Équipe 20</t>
  </si>
  <si>
    <t>Équipe 21</t>
  </si>
  <si>
    <t>Équipe 22</t>
  </si>
  <si>
    <t>Équipe 23</t>
  </si>
  <si>
    <t>Équipe 24</t>
  </si>
  <si>
    <t>Équipe 25</t>
  </si>
  <si>
    <t>Équipe 26</t>
  </si>
  <si>
    <t>Équipe 27</t>
  </si>
  <si>
    <t>Équipe 28</t>
  </si>
  <si>
    <t>Équipe 29</t>
  </si>
  <si>
    <t>Équipe 30</t>
  </si>
  <si>
    <t>Équipe 31</t>
  </si>
  <si>
    <t>Équipe 32</t>
  </si>
  <si>
    <t>Équipe 33</t>
  </si>
  <si>
    <t>Équipe 34</t>
  </si>
  <si>
    <t>Formation des équipes et leur horaire</t>
  </si>
  <si>
    <t>Capitaine 35</t>
  </si>
  <si>
    <t>Troisième 35</t>
  </si>
  <si>
    <t>Deuxième 35</t>
  </si>
  <si>
    <t>Premier 35</t>
  </si>
  <si>
    <t>Capitaine 36</t>
  </si>
  <si>
    <t>Troisième 36</t>
  </si>
  <si>
    <t>Deuxième 36</t>
  </si>
  <si>
    <t>Premier 36</t>
  </si>
  <si>
    <t>P69</t>
  </si>
  <si>
    <t>Gagnant Partie 69</t>
  </si>
  <si>
    <t>Perdant Partie 69</t>
  </si>
  <si>
    <t>P70</t>
  </si>
  <si>
    <t>Gagnant Partie 70</t>
  </si>
  <si>
    <t>Perdant Partie 70</t>
  </si>
  <si>
    <t>P71</t>
  </si>
  <si>
    <t>Gagnant Partie 71</t>
  </si>
  <si>
    <t>Perdant Partie 71</t>
  </si>
  <si>
    <t>P72</t>
  </si>
  <si>
    <t>Gagnant Partie 72</t>
  </si>
  <si>
    <t>Perdant Partie 72</t>
  </si>
  <si>
    <t>F18</t>
  </si>
  <si>
    <t>GAGNANT</t>
  </si>
  <si>
    <t>Équipe 35</t>
  </si>
  <si>
    <t>Équipe 36</t>
  </si>
  <si>
    <t>Nombre de parties</t>
  </si>
  <si>
    <t>IMPORTANT: Sauvegarder une copie dans votre poste de ce fichier avant de commencer votre travail</t>
  </si>
  <si>
    <t>Prendre le temps de lire toutes ces informations avant de commencer à utiliser ce fichier.</t>
  </si>
  <si>
    <t>Description des onglets</t>
  </si>
  <si>
    <t>Cet onglet est libre pour votre utilisation</t>
  </si>
  <si>
    <t>Distribution</t>
  </si>
  <si>
    <t xml:space="preserve">Cet onglet est utilisé pour la formation des équipes. Remplir seulement les cases en rose. </t>
  </si>
  <si>
    <t>Inscrire les données suivantes:</t>
  </si>
  <si>
    <t xml:space="preserve">Titre du tournoi:  </t>
  </si>
  <si>
    <t>voici la formulation recommandée = Année- Mois Court texte (26É) nombre d'équipe</t>
  </si>
  <si>
    <t>Exemple:</t>
  </si>
  <si>
    <t>2018-12 Tournoi des Fêtes (26É)</t>
  </si>
  <si>
    <t>Joueurs des équipes:</t>
  </si>
  <si>
    <t>Tous les noms seront automatiquement écrit dans les onglets "Chronologie", Tableau" et "Imprimable"</t>
  </si>
  <si>
    <t>Note: seulement les capitaines seront écrit dans "Chronologie" et "Tableau"</t>
  </si>
  <si>
    <t>Chronologie</t>
  </si>
  <si>
    <t>Cet onglet est les paries jouées selon l'ordre chronologique.</t>
  </si>
  <si>
    <t>Inscrire seulement les résultats des paries dans la colonne "G".</t>
  </si>
  <si>
    <t xml:space="preserve">Écrire  "V" pour victoire ou "D" pour défaite du capitaine de la colonne "F". </t>
  </si>
  <si>
    <t>Note:</t>
  </si>
  <si>
    <t>Tableau</t>
  </si>
  <si>
    <t>Cet onglet est le tableau du tournoi avec les résultats provenant de l'onglet "Chronologie"</t>
  </si>
  <si>
    <t>Ne rien écrire dans cet onglet. Utilisé pour affichage sur le site internet du club</t>
  </si>
  <si>
    <t xml:space="preserve">Les paramètres pour impression sont déjà déterminées. </t>
  </si>
  <si>
    <t>Imprimable</t>
  </si>
  <si>
    <t>Cet onglet est le tableau en version noir et blanc sans les résultats.</t>
  </si>
  <si>
    <t>Sauvegarder cet onglet dans un format ".pdf" et imprimer le fichier ainsi obtenu.</t>
  </si>
  <si>
    <t>Le fichier ".pdf" générera 2 pages, une pour le tableau et l'autre pour la composition des équipes et leur horaire.</t>
  </si>
  <si>
    <t>Note importante:</t>
  </si>
  <si>
    <t>Pour les onglets "Chronologie", "Tableau" et "Imprimable" avant de faire les impression il faut remplacer les jours par leur nom.</t>
  </si>
  <si>
    <t>exemple: Jour 1 = Mardi, Jour 2 = Mercredi, Jour 3 = Jeudi, Jour 4 = Vendredi et Jour 5 = Samedi</t>
  </si>
  <si>
    <t>Pour résumer le travail</t>
  </si>
  <si>
    <t>Entrer le nom du tournoi et les noms des joueurs dans "Distribution"</t>
  </si>
  <si>
    <t>Faire une enregistrement en format ".pdf" de l'onglet "Imprimable"</t>
  </si>
  <si>
    <t>Votre tableau pour affichage est prêt pour l'impression à partir du fichier ".pdf".</t>
  </si>
  <si>
    <t>Si vous désirez un suivi sur le site internet, écrire les résultats dans "Chronologie" et</t>
  </si>
  <si>
    <t>demander au responsable du site de faire le lien entre votre fichier et le site internet.</t>
  </si>
  <si>
    <t>L'horaire du tournoi est montée de cette façon.</t>
  </si>
  <si>
    <t>Lors d'une journée de 4 feuilles, 1/2 est prévue pour entretien des glaces (12H30)</t>
  </si>
  <si>
    <t>F1-P1-G1: Feuille, Partie et Glace</t>
  </si>
  <si>
    <t>F3-P9-G1</t>
  </si>
  <si>
    <t>F3-P10-G2</t>
  </si>
  <si>
    <t>F2-P5-G1</t>
  </si>
  <si>
    <t>F2-P6-G2</t>
  </si>
  <si>
    <t>F2-P7-G3</t>
  </si>
  <si>
    <t>F2-P8-G4</t>
  </si>
  <si>
    <t>F13-P49-G1</t>
  </si>
  <si>
    <t>F11-P43-G3</t>
  </si>
  <si>
    <t>F7-P28-G4</t>
  </si>
  <si>
    <t>F7-P26-G2</t>
  </si>
  <si>
    <t>F7-P27-G3</t>
  </si>
  <si>
    <t>F7-P25-G1</t>
  </si>
  <si>
    <t>F11-P44-G4</t>
  </si>
  <si>
    <t>F13-P50-G2</t>
  </si>
  <si>
    <t>F16-P64-G4</t>
  </si>
  <si>
    <t>F1-P1-G1</t>
  </si>
  <si>
    <t>F1-P2-G2</t>
  </si>
  <si>
    <t>F1-P3-G3</t>
  </si>
  <si>
    <t>F1-P4-G4</t>
  </si>
  <si>
    <t>F8-P32-G4</t>
  </si>
  <si>
    <t>F8-P30-G2</t>
  </si>
  <si>
    <t>F14-P53-G1</t>
  </si>
  <si>
    <t>F18-P69-G1</t>
  </si>
  <si>
    <t>F8-P31-G3</t>
  </si>
  <si>
    <t>F8-P29-G1</t>
  </si>
  <si>
    <t>F14-P54-G2</t>
  </si>
  <si>
    <t>F18-P70-G2</t>
  </si>
  <si>
    <t>F4-P13-G1</t>
  </si>
  <si>
    <t>F4-P14-G2</t>
  </si>
  <si>
    <t>F4-P15-G3</t>
  </si>
  <si>
    <t>F4-P16-G4</t>
  </si>
  <si>
    <t>F9-P36-G4</t>
  </si>
  <si>
    <t>F9-P34-G2</t>
  </si>
  <si>
    <t>F12-P45-G1</t>
  </si>
  <si>
    <t>F17-P67-G3</t>
  </si>
  <si>
    <t>F9-P35-G3</t>
  </si>
  <si>
    <t>F9-P33-G1</t>
  </si>
  <si>
    <t>F12-P46-G2</t>
  </si>
  <si>
    <t>F16-P63-G3</t>
  </si>
  <si>
    <t>F15-P57-G1</t>
  </si>
  <si>
    <t>F10-P40-G4</t>
  </si>
  <si>
    <t>F10-P38-G2</t>
  </si>
  <si>
    <t>F6-P21-G1</t>
  </si>
  <si>
    <t>F6-P22-G2</t>
  </si>
  <si>
    <t>F6-P23-G3</t>
  </si>
  <si>
    <t>F6-P24-G4</t>
  </si>
  <si>
    <t>F10-P39-G3</t>
  </si>
  <si>
    <t>F10-P37-G1</t>
  </si>
  <si>
    <t>F15-P58-G2</t>
  </si>
  <si>
    <t>F18-P72-G4</t>
  </si>
  <si>
    <t>F17-P65-G1</t>
  </si>
  <si>
    <t>F15-P59-G3</t>
  </si>
  <si>
    <t>F12-P47-G3</t>
  </si>
  <si>
    <t>F14-P55-G3</t>
  </si>
  <si>
    <t>F17-P66-G2</t>
  </si>
  <si>
    <t>F13-P51-G3</t>
  </si>
  <si>
    <t>F11-P42-G2</t>
  </si>
  <si>
    <t>F13-P52-G4</t>
  </si>
  <si>
    <t>F11-P41-G1</t>
  </si>
  <si>
    <t>F14-P56-G4</t>
  </si>
  <si>
    <t>F12-P48-G4</t>
  </si>
  <si>
    <t>F15-P60-G4</t>
  </si>
  <si>
    <t>F16-P62-G2</t>
  </si>
  <si>
    <t>F16-P61-G1</t>
  </si>
  <si>
    <t>F18-P71-G3</t>
  </si>
  <si>
    <t>F1 = J1-8H30</t>
  </si>
  <si>
    <t>F2 = J1-10H30</t>
  </si>
  <si>
    <t>F3 = J1-13H00</t>
  </si>
  <si>
    <t>F4 = J1-15H00</t>
  </si>
  <si>
    <t>J2-8H30</t>
  </si>
  <si>
    <t>J2-13H00</t>
  </si>
  <si>
    <t>J2-15H00</t>
  </si>
  <si>
    <t>J2-10H30</t>
  </si>
  <si>
    <t>F5 = J2-8H30</t>
  </si>
  <si>
    <t>F6 = J2-10H30</t>
  </si>
  <si>
    <t>F7 = J2-13H00</t>
  </si>
  <si>
    <t>F8 = J2-15H00</t>
  </si>
  <si>
    <t>J5-11H00</t>
  </si>
  <si>
    <t>J5-9H00</t>
  </si>
  <si>
    <t>J5-14H00</t>
  </si>
  <si>
    <t>J4-15H00</t>
  </si>
  <si>
    <t>J4-13H00</t>
  </si>
  <si>
    <t>J4-8H30</t>
  </si>
  <si>
    <t>J4-10H30</t>
  </si>
  <si>
    <t>J1-13H00</t>
  </si>
  <si>
    <t>J1-10H30</t>
  </si>
  <si>
    <t>J1-8H30</t>
  </si>
  <si>
    <t>J1-15H00</t>
  </si>
  <si>
    <t>F3-P11-G3</t>
  </si>
  <si>
    <t>F3-P12-G4</t>
  </si>
  <si>
    <t>D10</t>
  </si>
  <si>
    <t>D9-D10</t>
  </si>
  <si>
    <t>B9-B10</t>
  </si>
  <si>
    <t>B10</t>
  </si>
  <si>
    <t>J3-8H30</t>
  </si>
  <si>
    <t>J3-10H30</t>
  </si>
  <si>
    <t>J3-13H00</t>
  </si>
  <si>
    <t>J3-15H00</t>
  </si>
  <si>
    <t>F9 = J3-8H30</t>
  </si>
  <si>
    <t>F10 = J3-10H30</t>
  </si>
  <si>
    <t>F11 = J3-13H00</t>
  </si>
  <si>
    <t>F13 = J4-8H30</t>
  </si>
  <si>
    <t>F14 = J4-10H30</t>
  </si>
  <si>
    <t>F15 = J4-13H00</t>
  </si>
  <si>
    <t>F16 = J4-15H00</t>
  </si>
  <si>
    <t>F17 = J5-9H00</t>
  </si>
  <si>
    <t>Tableau abrégé à 38 équipes</t>
  </si>
  <si>
    <t>Capitaine 37</t>
  </si>
  <si>
    <t>Troisième 37</t>
  </si>
  <si>
    <t>Deuxième 37</t>
  </si>
  <si>
    <t>Premier 37</t>
  </si>
  <si>
    <t>Capitaine 38</t>
  </si>
  <si>
    <t>Troisième 38</t>
  </si>
  <si>
    <t>Deuxième 38</t>
  </si>
  <si>
    <t>Premier 38</t>
  </si>
  <si>
    <t>F5-P19-G3</t>
  </si>
  <si>
    <t>F19-P76-G4</t>
  </si>
  <si>
    <t>F19-P75-G3</t>
  </si>
  <si>
    <t>F19-P74-G2</t>
  </si>
  <si>
    <t>F19-P73-G1</t>
  </si>
  <si>
    <t>Modèle Tournoi 38 Équipes</t>
  </si>
  <si>
    <t>F5-P20-G4</t>
  </si>
  <si>
    <t>[Jour 1] 8H30</t>
  </si>
  <si>
    <t>[Jour 1] 10H30</t>
  </si>
  <si>
    <t>[Jour 1] 13H00</t>
  </si>
  <si>
    <t>[Jour 1] 15H00</t>
  </si>
  <si>
    <t>[Jour 2] 15H00</t>
  </si>
  <si>
    <t>[Jour 2] 13H00</t>
  </si>
  <si>
    <t>[Jour 2] 8H30</t>
  </si>
  <si>
    <t>[Jour 2] 10H30</t>
  </si>
  <si>
    <t>[Jour 4] 13H00</t>
  </si>
  <si>
    <t>[Jour 4] 15H00</t>
  </si>
  <si>
    <t>[Jour 4] 8H30</t>
  </si>
  <si>
    <t>[Jour 5] 14H00</t>
  </si>
  <si>
    <t>[Jour 3] 10H30</t>
  </si>
  <si>
    <t>[Jour 3] 8H30</t>
  </si>
  <si>
    <t>[Jour 3] 13H00</t>
  </si>
  <si>
    <t>[Jour 3] 15H00</t>
  </si>
  <si>
    <t xml:space="preserve">[Jour 5] 14H00
</t>
  </si>
  <si>
    <t>[Jour 4] 13H00
[Jour 5] 9H/11H</t>
  </si>
  <si>
    <t>[Jour 5] 9H/11H
[Jour 5] 14H00</t>
  </si>
  <si>
    <t>[Jour 5] 9H/11H</t>
  </si>
  <si>
    <t>[Jour 3] 15H00
[Jour 4] 10H30</t>
  </si>
  <si>
    <t>[Jour 4] 10H30
[Jour 5] 9H/11H</t>
  </si>
  <si>
    <t>[Jour 5] 9H/11H
[Jour 4] 14H00</t>
  </si>
  <si>
    <t>P73</t>
  </si>
  <si>
    <t>G9</t>
  </si>
  <si>
    <t>Gagnant Partie 73</t>
  </si>
  <si>
    <t>Perdant Partie 73</t>
  </si>
  <si>
    <t>P74</t>
  </si>
  <si>
    <t>G10</t>
  </si>
  <si>
    <t>Gagnant Partie 74</t>
  </si>
  <si>
    <t>Perdant Partie 74</t>
  </si>
  <si>
    <t>P75</t>
  </si>
  <si>
    <t>G11</t>
  </si>
  <si>
    <t>Gagnant Partie 75</t>
  </si>
  <si>
    <t>Perdant Partie 75</t>
  </si>
  <si>
    <t>P76</t>
  </si>
  <si>
    <t>G12</t>
  </si>
  <si>
    <t>Gagnant Partie 76</t>
  </si>
  <si>
    <t>Perdant Partie 76</t>
  </si>
  <si>
    <t>F19</t>
  </si>
  <si>
    <t>F17-P68-G4</t>
  </si>
  <si>
    <t>P5 [Jour 1] 10H30 G1</t>
  </si>
  <si>
    <t>P6 [Jour 1] 10H30 G2</t>
  </si>
  <si>
    <t>P7 [Jour 1] 10H30 G3</t>
  </si>
  <si>
    <t>P13 [Jour 1] 15H00 G1</t>
  </si>
  <si>
    <t>P14 [Jour 1] 15H00 G2</t>
  </si>
  <si>
    <t>P15 [Jour 1] 15H00 G3</t>
  </si>
  <si>
    <t>P16 [Jour 1] 15H00 G4</t>
  </si>
  <si>
    <t>P1 [Jour 1] 8H30 G1</t>
  </si>
  <si>
    <t>P2 [Jour 1] 8H30 G2</t>
  </si>
  <si>
    <t>P3 [Jour 1] 8H30 G3</t>
  </si>
  <si>
    <t>P4 [Jour 1] 8H30 G4</t>
  </si>
  <si>
    <t>P9 [Jour 1] 13H00 G1</t>
  </si>
  <si>
    <t>P10 [Jour 1] 13H00 G2</t>
  </si>
  <si>
    <t>P11 [Jour 1] 13H00 G3</t>
  </si>
  <si>
    <t>P12 [Jour 1] 13H00 G4</t>
  </si>
  <si>
    <t>P20 [Jour 2] 8H30 G4</t>
  </si>
  <si>
    <t>P19 [Jour 2] 8H30 G3</t>
  </si>
  <si>
    <t>P28 [Jour 2] 13H00 G4</t>
  </si>
  <si>
    <t>P27 [Jour 2] 13H00 G3</t>
  </si>
  <si>
    <t>P26 [Jour 2] 13H00 G2</t>
  </si>
  <si>
    <t>P25 [Jour 2] 13H00 G1</t>
  </si>
  <si>
    <t>P32 [Jour 2] 15H00 G4</t>
  </si>
  <si>
    <t>P31 [Jour 2] 15H00 G3</t>
  </si>
  <si>
    <t>P30 [Jour 2] 15H00 G2</t>
  </si>
  <si>
    <t>P29 [Jour 2] 15H00 G1</t>
  </si>
  <si>
    <t>P21 [Jour 2] 10H30 G1</t>
  </si>
  <si>
    <t>P22 [Jour 2] 10H30 G2</t>
  </si>
  <si>
    <t>P23 [Jour 2] 10H30 G3</t>
  </si>
  <si>
    <t>P24 [Jour 2] 10H30 G4</t>
  </si>
  <si>
    <t>P34 [Jour 3] 8H30 G2</t>
  </si>
  <si>
    <t>P33 [Jour 3] 8H30 G1</t>
  </si>
  <si>
    <t>P53 [Jour 4] 15H00 G1</t>
  </si>
  <si>
    <t>P54 [Jour 4] 15H00 G2</t>
  </si>
  <si>
    <t>P56 [Jour 4] 13H00 G4</t>
  </si>
  <si>
    <t>[Jour 5]</t>
  </si>
  <si>
    <t>[Jour 4]</t>
  </si>
  <si>
    <t>[Jour 3]</t>
  </si>
  <si>
    <t>[Jour 2]</t>
  </si>
  <si>
    <t>[Jour 1]</t>
  </si>
  <si>
    <t>P37 [Jour 3] 10H30 G1</t>
  </si>
  <si>
    <t>P38 [Jour 3] 10H30 G2</t>
  </si>
  <si>
    <t>P39 [Jour 3] 10H30 G3</t>
  </si>
  <si>
    <t>P40 [Jour 3] 10H30 G4</t>
  </si>
  <si>
    <t>P41 [Jour 3] 13H00 G1</t>
  </si>
  <si>
    <t>P42 [Jour 3] 13H00 G2</t>
  </si>
  <si>
    <t>P43 [Jour 3] 13H00 G3</t>
  </si>
  <si>
    <t>P44 [Jour 3] 13H00 G4</t>
  </si>
  <si>
    <t>P45 [Jour 3] 15H00 G1</t>
  </si>
  <si>
    <t>P35 [Jour 3] 8H30 G3</t>
  </si>
  <si>
    <t>P59 [Jour 4] 13H00 G3</t>
  </si>
  <si>
    <t>P47 [Jour 3] 15H00 G3</t>
  </si>
  <si>
    <t>P55 [Jour 4] 10H30 G3</t>
  </si>
  <si>
    <t>P70 [Jour 5] 11H00 G2</t>
  </si>
  <si>
    <t>P51 [Jour 4] 8H30 G3</t>
  </si>
  <si>
    <t>P63 [Jour 4] 15H00 G3</t>
  </si>
  <si>
    <t>P69 [Jour 5] 11H00 G1</t>
  </si>
  <si>
    <t>P76 [Jour 5] 14H00 G4</t>
  </si>
  <si>
    <t>P60 [Jour 4] 13H00 G4</t>
  </si>
  <si>
    <t>P66 [Jour 5] 9H00 G2</t>
  </si>
  <si>
    <t>P48 [Jour 3] 15H00 G4</t>
  </si>
  <si>
    <t>P52 [Jour 4] 8H30 G4</t>
  </si>
  <si>
    <t>P64 [Jour 4] 15H00 G4</t>
  </si>
  <si>
    <t>P65 [Jour 5] 9H00 G1</t>
  </si>
  <si>
    <t>P75 [Jour 5] 14H00 G3</t>
  </si>
  <si>
    <t>P57 [Jour 4] 13H00 G1</t>
  </si>
  <si>
    <t>P72 [Jour 5] 11H00 G4</t>
  </si>
  <si>
    <t>P73 [Jour 5] 14H00 G1</t>
  </si>
  <si>
    <t>P49 [Jour 4] 8H30 G1</t>
  </si>
  <si>
    <t>P71 [Jour 5] 11H00 G3</t>
  </si>
  <si>
    <t>P61 [Jour 4] 15H00 G1</t>
  </si>
  <si>
    <t>P46 [Jour 3] 15H00 G2</t>
  </si>
  <si>
    <t>P36 [Jour 3] 8H30 G4</t>
  </si>
  <si>
    <t>P58 [Jour 4] 13H00 G2</t>
  </si>
  <si>
    <t>P68 [Jour 5] 9H00 G4</t>
  </si>
  <si>
    <t>P74 [Jour 5] 14H00 G2</t>
  </si>
  <si>
    <t>P50 [Jour 4] 8H30 G2</t>
  </si>
  <si>
    <t>P62 [Jour 4] 15H00 G2</t>
  </si>
  <si>
    <t>P67 [Jour 5] 9H00 G3</t>
  </si>
  <si>
    <t>Équipe 37</t>
  </si>
  <si>
    <t>Équipe 38</t>
  </si>
  <si>
    <t>6
5</t>
  </si>
  <si>
    <t>Pour les jours de 4 feuilles, 1/2 heure prévue pour entretine des glaces (12h30 èa 13H00)</t>
  </si>
  <si>
    <t>F12=J3-15H00</t>
  </si>
  <si>
    <t>F17 = J5-18H00</t>
  </si>
  <si>
    <t>F18 = J5-19H00</t>
  </si>
  <si>
    <t>Tableau sans couleur à la ligne 68</t>
  </si>
  <si>
    <t>Prendre le temps de lire la procédure avant de commencer à utiliser ce fichier.</t>
  </si>
  <si>
    <t>Travail</t>
  </si>
  <si>
    <t>Cet onglet est utilisé pour les feuilles journalières, les paramétres d'impression sont déjà programmés.</t>
  </si>
  <si>
    <t>Les noms des capitaines sont inscrits pour leur première partie</t>
  </si>
  <si>
    <t>Remplacer les "Jour 1", "Jour 2", "Jour 3", Jour 4" et "Jour 5" par les nom des jours du tournoi. (Dans les 4 onglets).</t>
  </si>
  <si>
    <t>Matrice du tournoi sur 18 feuilles. (Une feuille est un "draw")</t>
  </si>
  <si>
    <t>10H00</t>
  </si>
  <si>
    <t>Assignation des capitaines selon les restrictions</t>
  </si>
  <si>
    <t>Heure: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</si>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</sst>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name val="Cambria"/>
      <family val="1"/>
    </font>
    <font>
      <b/>
      <sz val="14"/>
      <name val="Cambria"/>
      <family val="1"/>
    </font>
    <font>
      <sz val="12"/>
      <color theme="1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sz val="8"/>
      <name val="Calibri"/>
      <family val="2"/>
      <scheme val="minor"/>
    </font>
    <font>
      <b/>
      <sz val="28"/>
      <color theme="5" tint="-0.249977111117893"/>
      <name val="Cambria"/>
      <family val="1"/>
    </font>
    <font>
      <b/>
      <sz val="28"/>
      <color rgb="FF0070C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u/>
      <sz val="16"/>
      <color theme="1"/>
      <name val="Cambria"/>
      <family val="1"/>
    </font>
    <font>
      <b/>
      <sz val="20"/>
      <name val="Cambria"/>
      <family val="1"/>
    </font>
    <font>
      <b/>
      <sz val="28"/>
      <name val="Cambria"/>
      <family val="1"/>
    </font>
    <font>
      <sz val="14"/>
      <name val="Cambria"/>
      <family val="1"/>
    </font>
    <font>
      <b/>
      <u/>
      <sz val="18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  <font>
      <sz val="10"/>
      <name val="Cambria"/>
      <family val="1"/>
    </font>
    <font>
      <b/>
      <u/>
      <sz val="12"/>
      <color theme="1"/>
      <name val="Cambria"/>
      <family val="1"/>
    </font>
    <font>
      <strike/>
      <sz val="12"/>
      <color rgb="FFFF0000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strike/>
      <sz val="12"/>
      <name val="Cambria"/>
      <family val="1"/>
    </font>
    <font>
      <b/>
      <sz val="10"/>
      <name val="Cambria"/>
      <family val="1"/>
    </font>
    <font>
      <b/>
      <sz val="14"/>
      <color rgb="FFFF0000"/>
      <name val="Cambria"/>
      <family val="1"/>
    </font>
    <font>
      <b/>
      <u/>
      <sz val="14"/>
      <name val="Cambria"/>
      <family val="1"/>
    </font>
    <font>
      <u/>
      <sz val="12"/>
      <name val="Cambria"/>
      <family val="1"/>
    </font>
    <font>
      <i/>
      <sz val="1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ashDotDot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4" fillId="5" borderId="82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0" borderId="3" xfId="0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16" fillId="0" borderId="0" xfId="0" applyFont="1"/>
    <xf numFmtId="0" fontId="20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3" fillId="0" borderId="3" xfId="0" applyFont="1" applyBorder="1"/>
    <xf numFmtId="0" fontId="3" fillId="0" borderId="0" xfId="0" applyFont="1" applyBorder="1" applyAlignment="1">
      <alignment horizontal="center" vertical="center"/>
    </xf>
    <xf numFmtId="0" fontId="3" fillId="0" borderId="7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21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6" borderId="79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3" fillId="8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3" fillId="8" borderId="1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36" xfId="0" applyFont="1" applyBorder="1"/>
    <xf numFmtId="0" fontId="5" fillId="0" borderId="2" xfId="0" applyFont="1" applyBorder="1" applyAlignment="1">
      <alignment vertical="center"/>
    </xf>
    <xf numFmtId="0" fontId="3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0" borderId="6" xfId="0" applyFont="1" applyBorder="1"/>
    <xf numFmtId="0" fontId="3" fillId="8" borderId="2" xfId="0" applyFont="1" applyFill="1" applyBorder="1" applyAlignment="1">
      <alignment horizontal="center" vertical="center"/>
    </xf>
    <xf numFmtId="0" fontId="3" fillId="0" borderId="37" xfId="0" applyFont="1" applyBorder="1"/>
    <xf numFmtId="0" fontId="3" fillId="8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80" xfId="0" applyFont="1" applyBorder="1"/>
    <xf numFmtId="0" fontId="3" fillId="0" borderId="84" xfId="0" applyFont="1" applyBorder="1"/>
    <xf numFmtId="0" fontId="23" fillId="0" borderId="84" xfId="0" applyFont="1" applyBorder="1" applyAlignment="1">
      <alignment horizontal="center" vertical="center"/>
    </xf>
    <xf numFmtId="0" fontId="3" fillId="0" borderId="5" xfId="0" applyFont="1" applyBorder="1"/>
    <xf numFmtId="0" fontId="16" fillId="2" borderId="21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8" borderId="31" xfId="0" applyFont="1" applyFill="1" applyBorder="1" applyAlignment="1">
      <alignment horizontal="center" vertical="center"/>
    </xf>
    <xf numFmtId="0" fontId="3" fillId="0" borderId="80" xfId="0" applyFont="1" applyFill="1" applyBorder="1"/>
    <xf numFmtId="0" fontId="3" fillId="0" borderId="84" xfId="0" applyFont="1" applyFill="1" applyBorder="1"/>
    <xf numFmtId="0" fontId="23" fillId="0" borderId="8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/>
    <xf numFmtId="0" fontId="18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3" fillId="0" borderId="3" xfId="0" applyFont="1" applyFill="1" applyBorder="1"/>
    <xf numFmtId="0" fontId="3" fillId="0" borderId="7" xfId="0" applyFont="1" applyFill="1" applyBorder="1"/>
    <xf numFmtId="0" fontId="5" fillId="0" borderId="2" xfId="0" applyFont="1" applyFill="1" applyBorder="1" applyAlignment="1">
      <alignment vertical="center"/>
    </xf>
    <xf numFmtId="0" fontId="3" fillId="0" borderId="36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3" fillId="0" borderId="37" xfId="0" applyFont="1" applyFill="1" applyBorder="1"/>
    <xf numFmtId="0" fontId="3" fillId="0" borderId="7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6" xfId="0" applyFont="1" applyFill="1" applyBorder="1"/>
    <xf numFmtId="0" fontId="5" fillId="0" borderId="3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6</xdr:col>
      <xdr:colOff>0</xdr:colOff>
      <xdr:row>8</xdr:row>
      <xdr:rowOff>133350</xdr:rowOff>
    </xdr:to>
    <xdr:cxnSp macro="">
      <xdr:nvCxnSpPr>
        <xdr:cNvPr id="117" name="Connecteur : en angle 116">
          <a:extLst>
            <a:ext uri="{FF2B5EF4-FFF2-40B4-BE49-F238E27FC236}">
              <a16:creationId xmlns:a16="http://schemas.microsoft.com/office/drawing/2014/main" id="{08E12EA1-7F2D-469E-BA1D-03C932054A59}"/>
            </a:ext>
          </a:extLst>
        </xdr:cNvPr>
        <xdr:cNvCxnSpPr/>
      </xdr:nvCxnSpPr>
      <xdr:spPr>
        <a:xfrm>
          <a:off x="4953000" y="1981200"/>
          <a:ext cx="1047750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9527</xdr:rowOff>
    </xdr:from>
    <xdr:to>
      <xdr:col>8</xdr:col>
      <xdr:colOff>9525</xdr:colOff>
      <xdr:row>8</xdr:row>
      <xdr:rowOff>123825</xdr:rowOff>
    </xdr:to>
    <xdr:cxnSp macro="">
      <xdr:nvCxnSpPr>
        <xdr:cNvPr id="118" name="Connecteur : en angle 117">
          <a:extLst>
            <a:ext uri="{FF2B5EF4-FFF2-40B4-BE49-F238E27FC236}">
              <a16:creationId xmlns:a16="http://schemas.microsoft.com/office/drawing/2014/main" id="{0EF187BE-DA1D-4E5B-A378-720ACB4A5898}"/>
            </a:ext>
          </a:extLst>
        </xdr:cNvPr>
        <xdr:cNvCxnSpPr/>
      </xdr:nvCxnSpPr>
      <xdr:spPr>
        <a:xfrm flipV="1">
          <a:off x="7448550" y="2124077"/>
          <a:ext cx="1123950" cy="114298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74</xdr:row>
      <xdr:rowOff>0</xdr:rowOff>
    </xdr:from>
    <xdr:to>
      <xdr:col>6</xdr:col>
      <xdr:colOff>0</xdr:colOff>
      <xdr:row>74</xdr:row>
      <xdr:rowOff>133350</xdr:rowOff>
    </xdr:to>
    <xdr:cxnSp macro="">
      <xdr:nvCxnSpPr>
        <xdr:cNvPr id="125" name="Connecteur : en angle 124">
          <a:extLst>
            <a:ext uri="{FF2B5EF4-FFF2-40B4-BE49-F238E27FC236}">
              <a16:creationId xmlns:a16="http://schemas.microsoft.com/office/drawing/2014/main" id="{2E1C28DE-CDAE-44E1-81AE-4144EAA4134D}"/>
            </a:ext>
          </a:extLst>
        </xdr:cNvPr>
        <xdr:cNvCxnSpPr/>
      </xdr:nvCxnSpPr>
      <xdr:spPr>
        <a:xfrm>
          <a:off x="4953000" y="1981200"/>
          <a:ext cx="1047750" cy="133350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1104900</xdr:colOff>
      <xdr:row>74</xdr:row>
      <xdr:rowOff>9527</xdr:rowOff>
    </xdr:from>
    <xdr:to>
      <xdr:col>8</xdr:col>
      <xdr:colOff>9525</xdr:colOff>
      <xdr:row>74</xdr:row>
      <xdr:rowOff>114300</xdr:rowOff>
    </xdr:to>
    <xdr:cxnSp macro="">
      <xdr:nvCxnSpPr>
        <xdr:cNvPr id="126" name="Connecteur : en angle 125">
          <a:extLst>
            <a:ext uri="{FF2B5EF4-FFF2-40B4-BE49-F238E27FC236}">
              <a16:creationId xmlns:a16="http://schemas.microsoft.com/office/drawing/2014/main" id="{899DD840-CA23-4903-B6A6-E1BE0EB7C0B0}"/>
            </a:ext>
          </a:extLst>
        </xdr:cNvPr>
        <xdr:cNvCxnSpPr/>
      </xdr:nvCxnSpPr>
      <xdr:spPr>
        <a:xfrm flipV="1">
          <a:off x="7439025" y="18602327"/>
          <a:ext cx="1133475" cy="104773"/>
        </a:xfrm>
        <a:prstGeom prst="bentConnector3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77</xdr:row>
      <xdr:rowOff>152400</xdr:rowOff>
    </xdr:from>
    <xdr:to>
      <xdr:col>2</xdr:col>
      <xdr:colOff>1857375</xdr:colOff>
      <xdr:row>79</xdr:row>
      <xdr:rowOff>161925</xdr:rowOff>
    </xdr:to>
    <xdr:sp macro="" textlink="">
      <xdr:nvSpPr>
        <xdr:cNvPr id="11" name="Parchemin : horizontal 10">
          <a:extLst>
            <a:ext uri="{FF2B5EF4-FFF2-40B4-BE49-F238E27FC236}">
              <a16:creationId xmlns:a16="http://schemas.microsoft.com/office/drawing/2014/main" id="{3CE2C441-792E-4BA4-BDBA-C930784DDCFD}"/>
            </a:ext>
          </a:extLst>
        </xdr:cNvPr>
        <xdr:cNvSpPr/>
      </xdr:nvSpPr>
      <xdr:spPr>
        <a:xfrm>
          <a:off x="962025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77</xdr:row>
      <xdr:rowOff>152400</xdr:rowOff>
    </xdr:from>
    <xdr:to>
      <xdr:col>12</xdr:col>
      <xdr:colOff>1876425</xdr:colOff>
      <xdr:row>79</xdr:row>
      <xdr:rowOff>161925</xdr:rowOff>
    </xdr:to>
    <xdr:sp macro="" textlink="">
      <xdr:nvSpPr>
        <xdr:cNvPr id="58" name="Parchemin : horizontal 57">
          <a:extLst>
            <a:ext uri="{FF2B5EF4-FFF2-40B4-BE49-F238E27FC236}">
              <a16:creationId xmlns:a16="http://schemas.microsoft.com/office/drawing/2014/main" id="{5EB4728C-FBDF-45F7-9392-3C63EC633D96}"/>
            </a:ext>
          </a:extLst>
        </xdr:cNvPr>
        <xdr:cNvSpPr/>
      </xdr:nvSpPr>
      <xdr:spPr>
        <a:xfrm>
          <a:off x="27174825" y="207740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64" name="Parchemin : horizontal 63">
          <a:extLst>
            <a:ext uri="{FF2B5EF4-FFF2-40B4-BE49-F238E27FC236}">
              <a16:creationId xmlns:a16="http://schemas.microsoft.com/office/drawing/2014/main" id="{0D3C5DFE-AAA4-4CAE-B063-948764BA335B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65" name="Parchemin : horizontal 64">
          <a:extLst>
            <a:ext uri="{FF2B5EF4-FFF2-40B4-BE49-F238E27FC236}">
              <a16:creationId xmlns:a16="http://schemas.microsoft.com/office/drawing/2014/main" id="{B949AA72-46E8-4F5F-9802-E4838EDD4035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0</xdr:colOff>
      <xdr:row>12</xdr:row>
      <xdr:rowOff>161925</xdr:rowOff>
    </xdr:from>
    <xdr:to>
      <xdr:col>8</xdr:col>
      <xdr:colOff>2371725</xdr:colOff>
      <xdr:row>12</xdr:row>
      <xdr:rowOff>161925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11EF5A2-C761-4995-8358-BDB90EFAAC1C}"/>
            </a:ext>
          </a:extLst>
        </xdr:cNvPr>
        <xdr:cNvCxnSpPr/>
      </xdr:nvCxnSpPr>
      <xdr:spPr>
        <a:xfrm>
          <a:off x="17202150" y="3933825"/>
          <a:ext cx="23717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34</xdr:row>
      <xdr:rowOff>152400</xdr:rowOff>
    </xdr:from>
    <xdr:to>
      <xdr:col>6</xdr:col>
      <xdr:colOff>0</xdr:colOff>
      <xdr:row>34</xdr:row>
      <xdr:rowOff>152400</xdr:rowOff>
    </xdr:to>
    <xdr:cxnSp macro="">
      <xdr:nvCxnSpPr>
        <xdr:cNvPr id="22" name="Connecteur droit 21">
          <a:extLst>
            <a:ext uri="{FF2B5EF4-FFF2-40B4-BE49-F238E27FC236}">
              <a16:creationId xmlns:a16="http://schemas.microsoft.com/office/drawing/2014/main" id="{EF1D23AF-977B-463C-BCC9-AED6B2B6F1AA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152400</xdr:rowOff>
    </xdr:from>
    <xdr:to>
      <xdr:col>6</xdr:col>
      <xdr:colOff>0</xdr:colOff>
      <xdr:row>42</xdr:row>
      <xdr:rowOff>152400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072F2210-6579-479E-8E1B-8F672AC89568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50</xdr:row>
      <xdr:rowOff>152400</xdr:rowOff>
    </xdr:from>
    <xdr:to>
      <xdr:col>6</xdr:col>
      <xdr:colOff>0</xdr:colOff>
      <xdr:row>50</xdr:row>
      <xdr:rowOff>152400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2B8AF799-1DB4-43F1-ACDC-D980E114C7F3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58</xdr:row>
      <xdr:rowOff>152400</xdr:rowOff>
    </xdr:from>
    <xdr:to>
      <xdr:col>6</xdr:col>
      <xdr:colOff>0</xdr:colOff>
      <xdr:row>58</xdr:row>
      <xdr:rowOff>152400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1CE98B5D-63FF-46FF-A32E-27D279B31C80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66</xdr:row>
      <xdr:rowOff>152400</xdr:rowOff>
    </xdr:from>
    <xdr:to>
      <xdr:col>6</xdr:col>
      <xdr:colOff>0</xdr:colOff>
      <xdr:row>66</xdr:row>
      <xdr:rowOff>152400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4D1EBBD4-73D9-4F60-A227-35CF3076AF4D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74</xdr:row>
      <xdr:rowOff>152400</xdr:rowOff>
    </xdr:from>
    <xdr:to>
      <xdr:col>6</xdr:col>
      <xdr:colOff>0</xdr:colOff>
      <xdr:row>74</xdr:row>
      <xdr:rowOff>152400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A7BB82BA-395F-4FC7-B5F6-50A7C506AD9F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74</xdr:row>
      <xdr:rowOff>152400</xdr:rowOff>
    </xdr:from>
    <xdr:to>
      <xdr:col>10</xdr:col>
      <xdr:colOff>0</xdr:colOff>
      <xdr:row>74</xdr:row>
      <xdr:rowOff>152400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E10D843B-D74A-420E-B1AF-E344D02EC3F3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66</xdr:row>
      <xdr:rowOff>152400</xdr:rowOff>
    </xdr:from>
    <xdr:to>
      <xdr:col>10</xdr:col>
      <xdr:colOff>0</xdr:colOff>
      <xdr:row>66</xdr:row>
      <xdr:rowOff>152400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AFC0DDA3-AA4B-44FD-9626-DC1D012E2F8B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152400</xdr:rowOff>
    </xdr:from>
    <xdr:to>
      <xdr:col>10</xdr:col>
      <xdr:colOff>0</xdr:colOff>
      <xdr:row>58</xdr:row>
      <xdr:rowOff>152400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030F8C0E-1E48-49C6-AD4C-5437B1238412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152400</xdr:rowOff>
    </xdr:from>
    <xdr:to>
      <xdr:col>10</xdr:col>
      <xdr:colOff>0</xdr:colOff>
      <xdr:row>50</xdr:row>
      <xdr:rowOff>152400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B9C3DF7F-79BD-42D0-872E-0F88F8A2819A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</xdr:row>
      <xdr:rowOff>152400</xdr:rowOff>
    </xdr:from>
    <xdr:to>
      <xdr:col>10</xdr:col>
      <xdr:colOff>0</xdr:colOff>
      <xdr:row>42</xdr:row>
      <xdr:rowOff>152400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446BBBAE-E86A-49ED-B05C-6E024E995997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152400</xdr:rowOff>
    </xdr:from>
    <xdr:to>
      <xdr:col>10</xdr:col>
      <xdr:colOff>0</xdr:colOff>
      <xdr:row>34</xdr:row>
      <xdr:rowOff>152400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455BB758-2C7A-463B-B1B5-9F3B57B94C2E}"/>
            </a:ext>
          </a:extLst>
        </xdr:cNvPr>
        <xdr:cNvCxnSpPr/>
      </xdr:nvCxnSpPr>
      <xdr:spPr>
        <a:xfrm>
          <a:off x="10058400" y="22669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152400</xdr:rowOff>
    </xdr:from>
    <xdr:to>
      <xdr:col>7</xdr:col>
      <xdr:colOff>0</xdr:colOff>
      <xdr:row>12</xdr:row>
      <xdr:rowOff>152400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71BD59B5-45F7-4655-9D9D-13F98355BE8F}"/>
            </a:ext>
          </a:extLst>
        </xdr:cNvPr>
        <xdr:cNvCxnSpPr/>
      </xdr:nvCxnSpPr>
      <xdr:spPr>
        <a:xfrm>
          <a:off x="10058400" y="10001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77</xdr:row>
      <xdr:rowOff>152400</xdr:rowOff>
    </xdr:from>
    <xdr:to>
      <xdr:col>2</xdr:col>
      <xdr:colOff>1857375</xdr:colOff>
      <xdr:row>79</xdr:row>
      <xdr:rowOff>161925</xdr:rowOff>
    </xdr:to>
    <xdr:sp macro="" textlink="">
      <xdr:nvSpPr>
        <xdr:cNvPr id="20" name="Parchemin : horizontal 19">
          <a:extLst>
            <a:ext uri="{FF2B5EF4-FFF2-40B4-BE49-F238E27FC236}">
              <a16:creationId xmlns:a16="http://schemas.microsoft.com/office/drawing/2014/main" id="{F8430739-2F2C-422A-96E0-E687DB08DA5E}"/>
            </a:ext>
          </a:extLst>
        </xdr:cNvPr>
        <xdr:cNvSpPr/>
      </xdr:nvSpPr>
      <xdr:spPr>
        <a:xfrm>
          <a:off x="3343275" y="218789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77</xdr:row>
      <xdr:rowOff>152400</xdr:rowOff>
    </xdr:from>
    <xdr:to>
      <xdr:col>12</xdr:col>
      <xdr:colOff>1876425</xdr:colOff>
      <xdr:row>79</xdr:row>
      <xdr:rowOff>161925</xdr:rowOff>
    </xdr:to>
    <xdr:sp macro="" textlink="">
      <xdr:nvSpPr>
        <xdr:cNvPr id="21" name="Parchemin : horizontal 20">
          <a:extLst>
            <a:ext uri="{FF2B5EF4-FFF2-40B4-BE49-F238E27FC236}">
              <a16:creationId xmlns:a16="http://schemas.microsoft.com/office/drawing/2014/main" id="{2FDDD6B4-2590-4499-A0B5-E6E85C7702F5}"/>
            </a:ext>
          </a:extLst>
        </xdr:cNvPr>
        <xdr:cNvSpPr/>
      </xdr:nvSpPr>
      <xdr:spPr>
        <a:xfrm>
          <a:off x="27174825" y="218789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22" name="Parchemin : horizontal 21">
          <a:extLst>
            <a:ext uri="{FF2B5EF4-FFF2-40B4-BE49-F238E27FC236}">
              <a16:creationId xmlns:a16="http://schemas.microsoft.com/office/drawing/2014/main" id="{B5DC3CA8-8320-427F-94C1-0847E7B5C431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23" name="Parchemin : horizontal 22">
          <a:extLst>
            <a:ext uri="{FF2B5EF4-FFF2-40B4-BE49-F238E27FC236}">
              <a16:creationId xmlns:a16="http://schemas.microsoft.com/office/drawing/2014/main" id="{61072528-0798-40A2-9427-56E0BBBCFA7B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0</xdr:colOff>
      <xdr:row>12</xdr:row>
      <xdr:rowOff>161925</xdr:rowOff>
    </xdr:from>
    <xdr:to>
      <xdr:col>8</xdr:col>
      <xdr:colOff>2371725</xdr:colOff>
      <xdr:row>12</xdr:row>
      <xdr:rowOff>161925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id="{8E5875CB-9D10-49CC-9680-E11DB5CA3FC2}"/>
            </a:ext>
          </a:extLst>
        </xdr:cNvPr>
        <xdr:cNvCxnSpPr/>
      </xdr:nvCxnSpPr>
      <xdr:spPr>
        <a:xfrm>
          <a:off x="17202150" y="3933825"/>
          <a:ext cx="23717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34</xdr:row>
      <xdr:rowOff>152400</xdr:rowOff>
    </xdr:from>
    <xdr:to>
      <xdr:col>6</xdr:col>
      <xdr:colOff>0</xdr:colOff>
      <xdr:row>34</xdr:row>
      <xdr:rowOff>152400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9B989198-BA91-4626-A750-56BDE786BA31}"/>
            </a:ext>
          </a:extLst>
        </xdr:cNvPr>
        <xdr:cNvCxnSpPr/>
      </xdr:nvCxnSpPr>
      <xdr:spPr>
        <a:xfrm>
          <a:off x="10058400" y="10001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152400</xdr:rowOff>
    </xdr:from>
    <xdr:to>
      <xdr:col>6</xdr:col>
      <xdr:colOff>0</xdr:colOff>
      <xdr:row>42</xdr:row>
      <xdr:rowOff>152400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id="{D043BB77-AC88-4300-9D97-74D7A499AFAB}"/>
            </a:ext>
          </a:extLst>
        </xdr:cNvPr>
        <xdr:cNvCxnSpPr/>
      </xdr:nvCxnSpPr>
      <xdr:spPr>
        <a:xfrm>
          <a:off x="10058400" y="122110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50</xdr:row>
      <xdr:rowOff>152400</xdr:rowOff>
    </xdr:from>
    <xdr:to>
      <xdr:col>6</xdr:col>
      <xdr:colOff>0</xdr:colOff>
      <xdr:row>50</xdr:row>
      <xdr:rowOff>152400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2F4B4DD5-C07B-4EAE-956B-156DBBE38863}"/>
            </a:ext>
          </a:extLst>
        </xdr:cNvPr>
        <xdr:cNvCxnSpPr/>
      </xdr:nvCxnSpPr>
      <xdr:spPr>
        <a:xfrm>
          <a:off x="10058400" y="144208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58</xdr:row>
      <xdr:rowOff>152400</xdr:rowOff>
    </xdr:from>
    <xdr:to>
      <xdr:col>6</xdr:col>
      <xdr:colOff>0</xdr:colOff>
      <xdr:row>58</xdr:row>
      <xdr:rowOff>152400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96293132-744A-459F-A06E-289C1F856185}"/>
            </a:ext>
          </a:extLst>
        </xdr:cNvPr>
        <xdr:cNvCxnSpPr/>
      </xdr:nvCxnSpPr>
      <xdr:spPr>
        <a:xfrm>
          <a:off x="10058400" y="166306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66</xdr:row>
      <xdr:rowOff>152400</xdr:rowOff>
    </xdr:from>
    <xdr:to>
      <xdr:col>6</xdr:col>
      <xdr:colOff>0</xdr:colOff>
      <xdr:row>66</xdr:row>
      <xdr:rowOff>152400</xdr:rowOff>
    </xdr:to>
    <xdr:cxnSp macro="">
      <xdr:nvCxnSpPr>
        <xdr:cNvPr id="29" name="Connecteur droit 28">
          <a:extLst>
            <a:ext uri="{FF2B5EF4-FFF2-40B4-BE49-F238E27FC236}">
              <a16:creationId xmlns:a16="http://schemas.microsoft.com/office/drawing/2014/main" id="{FB6A2659-2217-440A-8C76-426D5637923E}"/>
            </a:ext>
          </a:extLst>
        </xdr:cNvPr>
        <xdr:cNvCxnSpPr/>
      </xdr:nvCxnSpPr>
      <xdr:spPr>
        <a:xfrm>
          <a:off x="10058400" y="188404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74</xdr:row>
      <xdr:rowOff>152400</xdr:rowOff>
    </xdr:from>
    <xdr:to>
      <xdr:col>6</xdr:col>
      <xdr:colOff>0</xdr:colOff>
      <xdr:row>74</xdr:row>
      <xdr:rowOff>152400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D520CDEA-392E-4D96-8E92-635EF6F986A3}"/>
            </a:ext>
          </a:extLst>
        </xdr:cNvPr>
        <xdr:cNvCxnSpPr/>
      </xdr:nvCxnSpPr>
      <xdr:spPr>
        <a:xfrm>
          <a:off x="10058400" y="21050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74</xdr:row>
      <xdr:rowOff>152400</xdr:rowOff>
    </xdr:from>
    <xdr:to>
      <xdr:col>10</xdr:col>
      <xdr:colOff>0</xdr:colOff>
      <xdr:row>74</xdr:row>
      <xdr:rowOff>152400</xdr:rowOff>
    </xdr:to>
    <xdr:cxnSp macro="">
      <xdr:nvCxnSpPr>
        <xdr:cNvPr id="31" name="Connecteur droit 30">
          <a:extLst>
            <a:ext uri="{FF2B5EF4-FFF2-40B4-BE49-F238E27FC236}">
              <a16:creationId xmlns:a16="http://schemas.microsoft.com/office/drawing/2014/main" id="{260645BC-5D8C-48AC-9035-2E83DF93B6C6}"/>
            </a:ext>
          </a:extLst>
        </xdr:cNvPr>
        <xdr:cNvCxnSpPr/>
      </xdr:nvCxnSpPr>
      <xdr:spPr>
        <a:xfrm>
          <a:off x="19583400" y="21050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66</xdr:row>
      <xdr:rowOff>152400</xdr:rowOff>
    </xdr:from>
    <xdr:to>
      <xdr:col>10</xdr:col>
      <xdr:colOff>0</xdr:colOff>
      <xdr:row>66</xdr:row>
      <xdr:rowOff>152400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8A00D721-A92B-45AB-A115-B26A42A7EE0A}"/>
            </a:ext>
          </a:extLst>
        </xdr:cNvPr>
        <xdr:cNvCxnSpPr/>
      </xdr:nvCxnSpPr>
      <xdr:spPr>
        <a:xfrm>
          <a:off x="19583400" y="188404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152400</xdr:rowOff>
    </xdr:from>
    <xdr:to>
      <xdr:col>10</xdr:col>
      <xdr:colOff>0</xdr:colOff>
      <xdr:row>58</xdr:row>
      <xdr:rowOff>152400</xdr:rowOff>
    </xdr:to>
    <xdr:cxnSp macro="">
      <xdr:nvCxnSpPr>
        <xdr:cNvPr id="33" name="Connecteur droit 32">
          <a:extLst>
            <a:ext uri="{FF2B5EF4-FFF2-40B4-BE49-F238E27FC236}">
              <a16:creationId xmlns:a16="http://schemas.microsoft.com/office/drawing/2014/main" id="{53EDD5BC-694F-4C65-9ECF-3BC6011F450F}"/>
            </a:ext>
          </a:extLst>
        </xdr:cNvPr>
        <xdr:cNvCxnSpPr/>
      </xdr:nvCxnSpPr>
      <xdr:spPr>
        <a:xfrm>
          <a:off x="19583400" y="166306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152400</xdr:rowOff>
    </xdr:from>
    <xdr:to>
      <xdr:col>10</xdr:col>
      <xdr:colOff>0</xdr:colOff>
      <xdr:row>50</xdr:row>
      <xdr:rowOff>152400</xdr:rowOff>
    </xdr:to>
    <xdr:cxnSp macro="">
      <xdr:nvCxnSpPr>
        <xdr:cNvPr id="34" name="Connecteur droit 33">
          <a:extLst>
            <a:ext uri="{FF2B5EF4-FFF2-40B4-BE49-F238E27FC236}">
              <a16:creationId xmlns:a16="http://schemas.microsoft.com/office/drawing/2014/main" id="{0491A572-114B-432B-92DC-27F1F8F1F611}"/>
            </a:ext>
          </a:extLst>
        </xdr:cNvPr>
        <xdr:cNvCxnSpPr/>
      </xdr:nvCxnSpPr>
      <xdr:spPr>
        <a:xfrm>
          <a:off x="19583400" y="144208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</xdr:row>
      <xdr:rowOff>152400</xdr:rowOff>
    </xdr:from>
    <xdr:to>
      <xdr:col>10</xdr:col>
      <xdr:colOff>0</xdr:colOff>
      <xdr:row>42</xdr:row>
      <xdr:rowOff>152400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98A970C5-DDA3-4769-BA05-04401F0762CB}"/>
            </a:ext>
          </a:extLst>
        </xdr:cNvPr>
        <xdr:cNvCxnSpPr/>
      </xdr:nvCxnSpPr>
      <xdr:spPr>
        <a:xfrm>
          <a:off x="19583400" y="122110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152400</xdr:rowOff>
    </xdr:from>
    <xdr:to>
      <xdr:col>10</xdr:col>
      <xdr:colOff>0</xdr:colOff>
      <xdr:row>34</xdr:row>
      <xdr:rowOff>152400</xdr:rowOff>
    </xdr:to>
    <xdr:cxnSp macro="">
      <xdr:nvCxnSpPr>
        <xdr:cNvPr id="39" name="Connecteur droit 38">
          <a:extLst>
            <a:ext uri="{FF2B5EF4-FFF2-40B4-BE49-F238E27FC236}">
              <a16:creationId xmlns:a16="http://schemas.microsoft.com/office/drawing/2014/main" id="{5A5C5E43-3BB4-4AAC-B5A2-7AC0533D684A}"/>
            </a:ext>
          </a:extLst>
        </xdr:cNvPr>
        <xdr:cNvCxnSpPr/>
      </xdr:nvCxnSpPr>
      <xdr:spPr>
        <a:xfrm>
          <a:off x="19583400" y="10001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152400</xdr:rowOff>
    </xdr:from>
    <xdr:to>
      <xdr:col>7</xdr:col>
      <xdr:colOff>0</xdr:colOff>
      <xdr:row>12</xdr:row>
      <xdr:rowOff>152400</xdr:rowOff>
    </xdr:to>
    <xdr:cxnSp macro="">
      <xdr:nvCxnSpPr>
        <xdr:cNvPr id="54" name="Connecteur droit 53">
          <a:extLst>
            <a:ext uri="{FF2B5EF4-FFF2-40B4-BE49-F238E27FC236}">
              <a16:creationId xmlns:a16="http://schemas.microsoft.com/office/drawing/2014/main" id="{B23C9DEC-1A30-44E7-BA5D-1B5321F1B59A}"/>
            </a:ext>
          </a:extLst>
        </xdr:cNvPr>
        <xdr:cNvCxnSpPr/>
      </xdr:nvCxnSpPr>
      <xdr:spPr>
        <a:xfrm>
          <a:off x="12439650" y="392430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77</xdr:row>
      <xdr:rowOff>152400</xdr:rowOff>
    </xdr:from>
    <xdr:to>
      <xdr:col>2</xdr:col>
      <xdr:colOff>1857375</xdr:colOff>
      <xdr:row>79</xdr:row>
      <xdr:rowOff>161925</xdr:rowOff>
    </xdr:to>
    <xdr:sp macro="" textlink="">
      <xdr:nvSpPr>
        <xdr:cNvPr id="2" name="Parchemin : horizontal 1">
          <a:extLst>
            <a:ext uri="{FF2B5EF4-FFF2-40B4-BE49-F238E27FC236}">
              <a16:creationId xmlns:a16="http://schemas.microsoft.com/office/drawing/2014/main" id="{9C44A6C2-FC30-4F12-98E8-43A9AD0D1236}"/>
            </a:ext>
          </a:extLst>
        </xdr:cNvPr>
        <xdr:cNvSpPr/>
      </xdr:nvSpPr>
      <xdr:spPr>
        <a:xfrm>
          <a:off x="3343275" y="218789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447675</xdr:colOff>
      <xdr:row>77</xdr:row>
      <xdr:rowOff>152400</xdr:rowOff>
    </xdr:from>
    <xdr:to>
      <xdr:col>12</xdr:col>
      <xdr:colOff>1876425</xdr:colOff>
      <xdr:row>79</xdr:row>
      <xdr:rowOff>161925</xdr:rowOff>
    </xdr:to>
    <xdr:sp macro="" textlink="">
      <xdr:nvSpPr>
        <xdr:cNvPr id="3" name="Parchemin : horizontal 2">
          <a:extLst>
            <a:ext uri="{FF2B5EF4-FFF2-40B4-BE49-F238E27FC236}">
              <a16:creationId xmlns:a16="http://schemas.microsoft.com/office/drawing/2014/main" id="{21C58644-CA7C-455E-9E76-5F6B196EFE7D}"/>
            </a:ext>
          </a:extLst>
        </xdr:cNvPr>
        <xdr:cNvSpPr/>
      </xdr:nvSpPr>
      <xdr:spPr>
        <a:xfrm>
          <a:off x="27174825" y="21878925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12</xdr:col>
      <xdr:colOff>438150</xdr:colOff>
      <xdr:row>3</xdr:row>
      <xdr:rowOff>161925</xdr:rowOff>
    </xdr:from>
    <xdr:to>
      <xdr:col>12</xdr:col>
      <xdr:colOff>1866900</xdr:colOff>
      <xdr:row>5</xdr:row>
      <xdr:rowOff>171450</xdr:rowOff>
    </xdr:to>
    <xdr:sp macro="" textlink="">
      <xdr:nvSpPr>
        <xdr:cNvPr id="4" name="Parchemin : horizontal 3">
          <a:extLst>
            <a:ext uri="{FF2B5EF4-FFF2-40B4-BE49-F238E27FC236}">
              <a16:creationId xmlns:a16="http://schemas.microsoft.com/office/drawing/2014/main" id="{58EB691E-7E25-4490-BE02-069D92E2C51E}"/>
            </a:ext>
          </a:extLst>
        </xdr:cNvPr>
        <xdr:cNvSpPr/>
      </xdr:nvSpPr>
      <xdr:spPr>
        <a:xfrm>
          <a:off x="2716530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2</xdr:col>
      <xdr:colOff>457200</xdr:colOff>
      <xdr:row>3</xdr:row>
      <xdr:rowOff>161925</xdr:rowOff>
    </xdr:from>
    <xdr:to>
      <xdr:col>2</xdr:col>
      <xdr:colOff>1885950</xdr:colOff>
      <xdr:row>5</xdr:row>
      <xdr:rowOff>171450</xdr:rowOff>
    </xdr:to>
    <xdr:sp macro="" textlink="">
      <xdr:nvSpPr>
        <xdr:cNvPr id="5" name="Parchemin : horizontal 4">
          <a:extLst>
            <a:ext uri="{FF2B5EF4-FFF2-40B4-BE49-F238E27FC236}">
              <a16:creationId xmlns:a16="http://schemas.microsoft.com/office/drawing/2014/main" id="{5C1CF99D-D86C-493D-9DA3-637BF25949A6}"/>
            </a:ext>
          </a:extLst>
        </xdr:cNvPr>
        <xdr:cNvSpPr/>
      </xdr:nvSpPr>
      <xdr:spPr>
        <a:xfrm>
          <a:off x="3371850" y="1447800"/>
          <a:ext cx="1428750" cy="561975"/>
        </a:xfrm>
        <a:prstGeom prst="horizontalScroll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8</xdr:col>
      <xdr:colOff>0</xdr:colOff>
      <xdr:row>12</xdr:row>
      <xdr:rowOff>161925</xdr:rowOff>
    </xdr:from>
    <xdr:to>
      <xdr:col>8</xdr:col>
      <xdr:colOff>2371725</xdr:colOff>
      <xdr:row>12</xdr:row>
      <xdr:rowOff>161925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F7E250C-77E2-4408-9F70-A8E639B0836E}"/>
            </a:ext>
          </a:extLst>
        </xdr:cNvPr>
        <xdr:cNvCxnSpPr/>
      </xdr:nvCxnSpPr>
      <xdr:spPr>
        <a:xfrm>
          <a:off x="17202150" y="3933825"/>
          <a:ext cx="23717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34</xdr:row>
      <xdr:rowOff>152400</xdr:rowOff>
    </xdr:from>
    <xdr:to>
      <xdr:col>6</xdr:col>
      <xdr:colOff>0</xdr:colOff>
      <xdr:row>34</xdr:row>
      <xdr:rowOff>152400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E9149960-A399-4B4D-96C2-6C0E5DFF68A8}"/>
            </a:ext>
          </a:extLst>
        </xdr:cNvPr>
        <xdr:cNvCxnSpPr/>
      </xdr:nvCxnSpPr>
      <xdr:spPr>
        <a:xfrm>
          <a:off x="10058400" y="10001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42</xdr:row>
      <xdr:rowOff>152400</xdr:rowOff>
    </xdr:from>
    <xdr:to>
      <xdr:col>6</xdr:col>
      <xdr:colOff>0</xdr:colOff>
      <xdr:row>42</xdr:row>
      <xdr:rowOff>152400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D0971686-E20B-4819-974C-CE4876C099A2}"/>
            </a:ext>
          </a:extLst>
        </xdr:cNvPr>
        <xdr:cNvCxnSpPr/>
      </xdr:nvCxnSpPr>
      <xdr:spPr>
        <a:xfrm>
          <a:off x="10058400" y="122110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50</xdr:row>
      <xdr:rowOff>152400</xdr:rowOff>
    </xdr:from>
    <xdr:to>
      <xdr:col>6</xdr:col>
      <xdr:colOff>0</xdr:colOff>
      <xdr:row>50</xdr:row>
      <xdr:rowOff>152400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85AAD874-0A70-4E49-95EE-7A5F08BE1940}"/>
            </a:ext>
          </a:extLst>
        </xdr:cNvPr>
        <xdr:cNvCxnSpPr/>
      </xdr:nvCxnSpPr>
      <xdr:spPr>
        <a:xfrm>
          <a:off x="10058400" y="144208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58</xdr:row>
      <xdr:rowOff>152400</xdr:rowOff>
    </xdr:from>
    <xdr:to>
      <xdr:col>6</xdr:col>
      <xdr:colOff>0</xdr:colOff>
      <xdr:row>58</xdr:row>
      <xdr:rowOff>152400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EA2A2240-A320-436D-9D17-7716F1E76CDF}"/>
            </a:ext>
          </a:extLst>
        </xdr:cNvPr>
        <xdr:cNvCxnSpPr/>
      </xdr:nvCxnSpPr>
      <xdr:spPr>
        <a:xfrm>
          <a:off x="10058400" y="166306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66</xdr:row>
      <xdr:rowOff>152400</xdr:rowOff>
    </xdr:from>
    <xdr:to>
      <xdr:col>6</xdr:col>
      <xdr:colOff>0</xdr:colOff>
      <xdr:row>66</xdr:row>
      <xdr:rowOff>152400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8DA744B1-C574-4BE0-83EB-DA6059E2E9F9}"/>
            </a:ext>
          </a:extLst>
        </xdr:cNvPr>
        <xdr:cNvCxnSpPr/>
      </xdr:nvCxnSpPr>
      <xdr:spPr>
        <a:xfrm>
          <a:off x="10058400" y="188404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74</xdr:row>
      <xdr:rowOff>152400</xdr:rowOff>
    </xdr:from>
    <xdr:to>
      <xdr:col>6</xdr:col>
      <xdr:colOff>0</xdr:colOff>
      <xdr:row>74</xdr:row>
      <xdr:rowOff>152400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48454B07-11DF-4F80-A51B-D7EE79CB3E8A}"/>
            </a:ext>
          </a:extLst>
        </xdr:cNvPr>
        <xdr:cNvCxnSpPr/>
      </xdr:nvCxnSpPr>
      <xdr:spPr>
        <a:xfrm>
          <a:off x="10058400" y="21050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74</xdr:row>
      <xdr:rowOff>152400</xdr:rowOff>
    </xdr:from>
    <xdr:to>
      <xdr:col>10</xdr:col>
      <xdr:colOff>0</xdr:colOff>
      <xdr:row>74</xdr:row>
      <xdr:rowOff>152400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F4FFC3BC-3260-4519-AB0F-906975F04BD4}"/>
            </a:ext>
          </a:extLst>
        </xdr:cNvPr>
        <xdr:cNvCxnSpPr/>
      </xdr:nvCxnSpPr>
      <xdr:spPr>
        <a:xfrm>
          <a:off x="19583400" y="21050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66</xdr:row>
      <xdr:rowOff>152400</xdr:rowOff>
    </xdr:from>
    <xdr:to>
      <xdr:col>10</xdr:col>
      <xdr:colOff>0</xdr:colOff>
      <xdr:row>66</xdr:row>
      <xdr:rowOff>152400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F9EBFD22-3106-4DBC-8805-09EB87EAE772}"/>
            </a:ext>
          </a:extLst>
        </xdr:cNvPr>
        <xdr:cNvCxnSpPr/>
      </xdr:nvCxnSpPr>
      <xdr:spPr>
        <a:xfrm>
          <a:off x="19583400" y="188404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152400</xdr:rowOff>
    </xdr:from>
    <xdr:to>
      <xdr:col>10</xdr:col>
      <xdr:colOff>0</xdr:colOff>
      <xdr:row>58</xdr:row>
      <xdr:rowOff>152400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17756234-4EF7-4AD9-BFA2-C13AACFA8ABE}"/>
            </a:ext>
          </a:extLst>
        </xdr:cNvPr>
        <xdr:cNvCxnSpPr/>
      </xdr:nvCxnSpPr>
      <xdr:spPr>
        <a:xfrm>
          <a:off x="19583400" y="166306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152400</xdr:rowOff>
    </xdr:from>
    <xdr:to>
      <xdr:col>10</xdr:col>
      <xdr:colOff>0</xdr:colOff>
      <xdr:row>50</xdr:row>
      <xdr:rowOff>152400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826D27E2-B34B-46FF-B704-8AA02E07CB7D}"/>
            </a:ext>
          </a:extLst>
        </xdr:cNvPr>
        <xdr:cNvCxnSpPr/>
      </xdr:nvCxnSpPr>
      <xdr:spPr>
        <a:xfrm>
          <a:off x="19583400" y="144208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42</xdr:row>
      <xdr:rowOff>152400</xdr:rowOff>
    </xdr:from>
    <xdr:to>
      <xdr:col>10</xdr:col>
      <xdr:colOff>0</xdr:colOff>
      <xdr:row>42</xdr:row>
      <xdr:rowOff>152400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714228E0-2C11-43DA-A6DB-E8D36363C0C0}"/>
            </a:ext>
          </a:extLst>
        </xdr:cNvPr>
        <xdr:cNvCxnSpPr/>
      </xdr:nvCxnSpPr>
      <xdr:spPr>
        <a:xfrm>
          <a:off x="19583400" y="122110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152400</xdr:rowOff>
    </xdr:from>
    <xdr:to>
      <xdr:col>10</xdr:col>
      <xdr:colOff>0</xdr:colOff>
      <xdr:row>34</xdr:row>
      <xdr:rowOff>152400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5B70836-3DDF-464C-B089-DD19FFCC466C}"/>
            </a:ext>
          </a:extLst>
        </xdr:cNvPr>
        <xdr:cNvCxnSpPr/>
      </xdr:nvCxnSpPr>
      <xdr:spPr>
        <a:xfrm>
          <a:off x="19583400" y="1000125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152400</xdr:rowOff>
    </xdr:from>
    <xdr:to>
      <xdr:col>7</xdr:col>
      <xdr:colOff>0</xdr:colOff>
      <xdr:row>12</xdr:row>
      <xdr:rowOff>152400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2DBE53CA-62D8-433A-A554-F5D8CAF68AF3}"/>
            </a:ext>
          </a:extLst>
        </xdr:cNvPr>
        <xdr:cNvCxnSpPr/>
      </xdr:nvCxnSpPr>
      <xdr:spPr>
        <a:xfrm>
          <a:off x="12439650" y="3924300"/>
          <a:ext cx="23812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workbookViewId="0">
      <selection activeCell="A2" sqref="A2"/>
    </sheetView>
  </sheetViews>
  <sheetFormatPr baseColWidth="10" defaultRowHeight="14.25" x14ac:dyDescent="0.25"/>
  <cols>
    <col min="1" max="1" width="7.140625" style="320" customWidth="1"/>
    <col min="2" max="2" width="6.28515625" style="320" customWidth="1"/>
    <col min="3" max="16384" width="11.42578125" style="320"/>
  </cols>
  <sheetData>
    <row r="1" spans="1:5" ht="24.95" customHeight="1" x14ac:dyDescent="0.25">
      <c r="A1" s="318"/>
      <c r="B1" s="319" t="s">
        <v>512</v>
      </c>
    </row>
    <row r="2" spans="1:5" ht="24.95" customHeight="1" x14ac:dyDescent="0.25">
      <c r="A2" s="318"/>
      <c r="B2" s="319" t="s">
        <v>800</v>
      </c>
    </row>
    <row r="3" spans="1:5" ht="24.95" customHeight="1" x14ac:dyDescent="0.25">
      <c r="A3" s="318"/>
      <c r="B3" s="319" t="s">
        <v>513</v>
      </c>
    </row>
    <row r="4" spans="1:5" ht="24.95" customHeight="1" x14ac:dyDescent="0.25">
      <c r="B4" s="321" t="s">
        <v>514</v>
      </c>
    </row>
    <row r="5" spans="1:5" ht="24.95" customHeight="1" x14ac:dyDescent="0.25">
      <c r="B5" s="322" t="s">
        <v>801</v>
      </c>
      <c r="D5" s="323" t="s">
        <v>515</v>
      </c>
    </row>
    <row r="6" spans="1:5" ht="24.95" customHeight="1" x14ac:dyDescent="0.25">
      <c r="B6" s="322" t="s">
        <v>516</v>
      </c>
      <c r="D6" s="323" t="s">
        <v>517</v>
      </c>
    </row>
    <row r="7" spans="1:5" ht="24.95" customHeight="1" x14ac:dyDescent="0.25">
      <c r="C7" s="323" t="s">
        <v>518</v>
      </c>
    </row>
    <row r="8" spans="1:5" ht="24.95" customHeight="1" x14ac:dyDescent="0.25">
      <c r="C8" s="324" t="s">
        <v>519</v>
      </c>
      <c r="E8" s="323" t="s">
        <v>520</v>
      </c>
    </row>
    <row r="9" spans="1:5" ht="24.95" customHeight="1" x14ac:dyDescent="0.25">
      <c r="C9" s="325" t="s">
        <v>521</v>
      </c>
      <c r="D9" s="326" t="s">
        <v>522</v>
      </c>
    </row>
    <row r="10" spans="1:5" ht="24.95" customHeight="1" x14ac:dyDescent="0.25">
      <c r="C10" s="324" t="s">
        <v>523</v>
      </c>
      <c r="D10" s="326"/>
      <c r="E10" s="323" t="s">
        <v>524</v>
      </c>
    </row>
    <row r="11" spans="1:5" ht="24.95" customHeight="1" x14ac:dyDescent="0.25">
      <c r="C11" s="324"/>
      <c r="D11" s="326"/>
      <c r="E11" s="323" t="s">
        <v>525</v>
      </c>
    </row>
    <row r="12" spans="1:5" ht="24.95" customHeight="1" x14ac:dyDescent="0.25">
      <c r="B12" s="322" t="s">
        <v>526</v>
      </c>
      <c r="D12" s="323" t="s">
        <v>527</v>
      </c>
    </row>
    <row r="13" spans="1:5" ht="24.95" customHeight="1" x14ac:dyDescent="0.25">
      <c r="C13" s="323" t="s">
        <v>528</v>
      </c>
    </row>
    <row r="14" spans="1:5" ht="24.95" customHeight="1" x14ac:dyDescent="0.25">
      <c r="C14" s="323" t="s">
        <v>529</v>
      </c>
    </row>
    <row r="15" spans="1:5" ht="24.95" customHeight="1" x14ac:dyDescent="0.25">
      <c r="C15" s="323" t="s">
        <v>802</v>
      </c>
    </row>
    <row r="16" spans="1:5" ht="24.95" customHeight="1" x14ac:dyDescent="0.25">
      <c r="B16" s="322" t="s">
        <v>531</v>
      </c>
      <c r="D16" s="323" t="s">
        <v>532</v>
      </c>
    </row>
    <row r="17" spans="2:4" ht="24.95" customHeight="1" x14ac:dyDescent="0.25">
      <c r="C17" s="323" t="s">
        <v>533</v>
      </c>
    </row>
    <row r="18" spans="2:4" ht="24.95" customHeight="1" x14ac:dyDescent="0.25">
      <c r="B18" s="322" t="s">
        <v>535</v>
      </c>
      <c r="D18" s="323" t="s">
        <v>536</v>
      </c>
    </row>
    <row r="19" spans="2:4" ht="24.95" customHeight="1" x14ac:dyDescent="0.25">
      <c r="C19" s="323" t="s">
        <v>803</v>
      </c>
    </row>
    <row r="20" spans="2:4" ht="24.95" customHeight="1" x14ac:dyDescent="0.25">
      <c r="C20" s="323" t="s">
        <v>534</v>
      </c>
    </row>
    <row r="21" spans="2:4" ht="24.95" customHeight="1" x14ac:dyDescent="0.25">
      <c r="C21" s="323" t="s">
        <v>537</v>
      </c>
    </row>
    <row r="22" spans="2:4" ht="24.95" customHeight="1" x14ac:dyDescent="0.25">
      <c r="C22" s="323" t="s">
        <v>538</v>
      </c>
    </row>
    <row r="23" spans="2:4" ht="24.95" customHeight="1" x14ac:dyDescent="0.25">
      <c r="C23" s="322" t="s">
        <v>539</v>
      </c>
    </row>
    <row r="24" spans="2:4" ht="24.95" customHeight="1" x14ac:dyDescent="0.25">
      <c r="C24" s="323" t="s">
        <v>540</v>
      </c>
    </row>
    <row r="25" spans="2:4" ht="24.95" customHeight="1" x14ac:dyDescent="0.25">
      <c r="C25" s="323" t="s">
        <v>541</v>
      </c>
    </row>
    <row r="26" spans="2:4" ht="24.95" customHeight="1" x14ac:dyDescent="0.25">
      <c r="C26" s="322" t="s">
        <v>542</v>
      </c>
    </row>
    <row r="27" spans="2:4" ht="24.95" customHeight="1" x14ac:dyDescent="0.25">
      <c r="C27" s="323" t="s">
        <v>543</v>
      </c>
    </row>
    <row r="28" spans="2:4" ht="24.95" customHeight="1" x14ac:dyDescent="0.25">
      <c r="C28" s="323" t="s">
        <v>804</v>
      </c>
    </row>
    <row r="29" spans="2:4" ht="24.95" customHeight="1" x14ac:dyDescent="0.25">
      <c r="C29" s="323" t="s">
        <v>544</v>
      </c>
    </row>
    <row r="30" spans="2:4" ht="24.95" customHeight="1" x14ac:dyDescent="0.25">
      <c r="C30" s="323" t="s">
        <v>545</v>
      </c>
    </row>
    <row r="31" spans="2:4" ht="24.95" customHeight="1" x14ac:dyDescent="0.25">
      <c r="C31" s="323" t="s">
        <v>546</v>
      </c>
    </row>
    <row r="32" spans="2:4" ht="24.95" customHeight="1" x14ac:dyDescent="0.25">
      <c r="C32" s="323" t="s">
        <v>547</v>
      </c>
    </row>
    <row r="33" spans="3:7" ht="24.95" customHeight="1" x14ac:dyDescent="0.25">
      <c r="C33" s="322" t="s">
        <v>805</v>
      </c>
    </row>
    <row r="34" spans="3:7" ht="24.95" customHeight="1" thickBot="1" x14ac:dyDescent="0.3">
      <c r="C34" s="323" t="s">
        <v>548</v>
      </c>
    </row>
    <row r="35" spans="3:7" ht="24.95" customHeight="1" x14ac:dyDescent="0.25">
      <c r="C35" s="327" t="s">
        <v>435</v>
      </c>
      <c r="D35" s="328" t="s">
        <v>436</v>
      </c>
      <c r="E35" s="328" t="s">
        <v>437</v>
      </c>
      <c r="F35" s="328" t="s">
        <v>438</v>
      </c>
      <c r="G35" s="329" t="s">
        <v>439</v>
      </c>
    </row>
    <row r="36" spans="3:7" ht="24.95" customHeight="1" x14ac:dyDescent="0.25">
      <c r="C36" s="330" t="s">
        <v>44</v>
      </c>
      <c r="D36" s="331" t="s">
        <v>44</v>
      </c>
      <c r="E36" s="331" t="s">
        <v>806</v>
      </c>
      <c r="F36" s="331" t="s">
        <v>44</v>
      </c>
      <c r="G36" s="332" t="s">
        <v>165</v>
      </c>
    </row>
    <row r="37" spans="3:7" ht="24.95" customHeight="1" x14ac:dyDescent="0.25">
      <c r="C37" s="330" t="s">
        <v>88</v>
      </c>
      <c r="D37" s="331" t="s">
        <v>88</v>
      </c>
      <c r="E37" s="331" t="s">
        <v>41</v>
      </c>
      <c r="F37" s="331" t="s">
        <v>88</v>
      </c>
      <c r="G37" s="332" t="s">
        <v>161</v>
      </c>
    </row>
    <row r="38" spans="3:7" ht="24.95" customHeight="1" x14ac:dyDescent="0.25">
      <c r="C38" s="330" t="s">
        <v>113</v>
      </c>
      <c r="D38" s="331" t="s">
        <v>113</v>
      </c>
      <c r="E38" s="331" t="s">
        <v>57</v>
      </c>
      <c r="F38" s="331" t="s">
        <v>113</v>
      </c>
      <c r="G38" s="332" t="s">
        <v>57</v>
      </c>
    </row>
    <row r="39" spans="3:7" ht="24.95" customHeight="1" thickBot="1" x14ac:dyDescent="0.3">
      <c r="C39" s="333" t="s">
        <v>76</v>
      </c>
      <c r="D39" s="334" t="s">
        <v>76</v>
      </c>
      <c r="E39" s="334"/>
      <c r="F39" s="334" t="s">
        <v>76</v>
      </c>
      <c r="G39" s="335"/>
    </row>
    <row r="40" spans="3:7" ht="24.95" customHeight="1" x14ac:dyDescent="0.25">
      <c r="C40" s="222" t="s">
        <v>530</v>
      </c>
      <c r="D40" s="320" t="s">
        <v>549</v>
      </c>
    </row>
    <row r="41" spans="3:7" ht="24.95" customHeight="1" x14ac:dyDescent="0.25"/>
    <row r="42" spans="3:7" ht="24.95" customHeight="1" x14ac:dyDescent="0.25"/>
    <row r="43" spans="3:7" ht="20.100000000000001" customHeight="1" x14ac:dyDescent="0.25"/>
    <row r="44" spans="3:7" ht="20.100000000000001" customHeight="1" x14ac:dyDescent="0.25"/>
    <row r="45" spans="3:7" ht="20.100000000000001" customHeight="1" x14ac:dyDescent="0.25"/>
    <row r="46" spans="3:7" ht="20.100000000000001" customHeight="1" x14ac:dyDescent="0.25"/>
    <row r="47" spans="3:7" ht="20.100000000000001" customHeight="1" x14ac:dyDescent="0.25"/>
    <row r="48" spans="3:7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s="320" customFormat="1" x14ac:dyDescent="0.25"/>
    <row r="114" s="320" customFormat="1" x14ac:dyDescent="0.25"/>
    <row r="115" s="320" customFormat="1" x14ac:dyDescent="0.25"/>
    <row r="116" s="320" customFormat="1" x14ac:dyDescent="0.25"/>
    <row r="117" s="320" customFormat="1" x14ac:dyDescent="0.25"/>
    <row r="118" s="320" customFormat="1" x14ac:dyDescent="0.25"/>
    <row r="119" s="320" customFormat="1" x14ac:dyDescent="0.25"/>
    <row r="120" s="320" customFormat="1" x14ac:dyDescent="0.25"/>
    <row r="121" s="320" customFormat="1" x14ac:dyDescent="0.25"/>
    <row r="122" s="320" customFormat="1" x14ac:dyDescent="0.25"/>
    <row r="123" s="320" customFormat="1" x14ac:dyDescent="0.25"/>
    <row r="124" s="320" customFormat="1" x14ac:dyDescent="0.25"/>
    <row r="125" s="320" customFormat="1" x14ac:dyDescent="0.25"/>
    <row r="126" s="320" customFormat="1" x14ac:dyDescent="0.25"/>
    <row r="127" s="320" customFormat="1" x14ac:dyDescent="0.25"/>
    <row r="128" s="320" customFormat="1" x14ac:dyDescent="0.25"/>
    <row r="129" s="320" customFormat="1" x14ac:dyDescent="0.25"/>
    <row r="130" s="320" customFormat="1" x14ac:dyDescent="0.25"/>
    <row r="131" s="320" customFormat="1" x14ac:dyDescent="0.25"/>
    <row r="132" s="320" customFormat="1" x14ac:dyDescent="0.25"/>
    <row r="133" s="320" customFormat="1" x14ac:dyDescent="0.25"/>
    <row r="134" s="320" customFormat="1" x14ac:dyDescent="0.25"/>
    <row r="135" s="320" customFormat="1" x14ac:dyDescent="0.25"/>
    <row r="136" s="320" customFormat="1" x14ac:dyDescent="0.25"/>
    <row r="137" s="320" customFormat="1" x14ac:dyDescent="0.25"/>
    <row r="138" s="320" customFormat="1" x14ac:dyDescent="0.25"/>
    <row r="139" s="320" customFormat="1" x14ac:dyDescent="0.25"/>
    <row r="140" s="320" customFormat="1" x14ac:dyDescent="0.25"/>
    <row r="141" s="320" customFormat="1" x14ac:dyDescent="0.25"/>
    <row r="142" s="320" customFormat="1" x14ac:dyDescent="0.25"/>
    <row r="143" s="320" customFormat="1" x14ac:dyDescent="0.25"/>
    <row r="144" s="320" customFormat="1" x14ac:dyDescent="0.25"/>
    <row r="145" s="320" customFormat="1" x14ac:dyDescent="0.25"/>
    <row r="146" s="320" customFormat="1" x14ac:dyDescent="0.25"/>
    <row r="147" s="320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E291-8401-41D7-96B4-68772DC06F3E}">
  <dimension ref="A1:D150"/>
  <sheetViews>
    <sheetView workbookViewId="0"/>
  </sheetViews>
  <sheetFormatPr baseColWidth="10" defaultRowHeight="15" x14ac:dyDescent="0.25"/>
  <cols>
    <col min="1" max="4" width="10.7109375" customWidth="1"/>
  </cols>
  <sheetData>
    <row r="1" spans="1:4" ht="20.100000000000001" customHeight="1" x14ac:dyDescent="0.25">
      <c r="B1" s="37"/>
      <c r="C1" s="37"/>
      <c r="D1" s="37"/>
    </row>
    <row r="2" spans="1:4" ht="20.100000000000001" customHeight="1" x14ac:dyDescent="0.25">
      <c r="A2" s="37"/>
    </row>
    <row r="3" spans="1:4" ht="20.100000000000001" customHeight="1" x14ac:dyDescent="0.25">
      <c r="A3" s="37"/>
    </row>
    <row r="4" spans="1:4" ht="20.100000000000001" customHeight="1" x14ac:dyDescent="0.25">
      <c r="A4" s="37"/>
    </row>
    <row r="5" spans="1:4" ht="20.100000000000001" customHeight="1" x14ac:dyDescent="0.25">
      <c r="A5" s="37"/>
    </row>
    <row r="6" spans="1:4" ht="20.100000000000001" customHeight="1" x14ac:dyDescent="0.25">
      <c r="A6" s="37"/>
    </row>
    <row r="7" spans="1:4" ht="20.100000000000001" customHeight="1" x14ac:dyDescent="0.25">
      <c r="A7" s="37"/>
    </row>
    <row r="8" spans="1:4" ht="20.100000000000001" customHeight="1" x14ac:dyDescent="0.25">
      <c r="A8" s="37"/>
    </row>
    <row r="9" spans="1:4" ht="20.100000000000001" customHeight="1" x14ac:dyDescent="0.25">
      <c r="A9" s="37"/>
    </row>
    <row r="10" spans="1:4" ht="20.100000000000001" customHeight="1" x14ac:dyDescent="0.25">
      <c r="A10" s="37"/>
    </row>
    <row r="11" spans="1:4" ht="20.100000000000001" customHeight="1" x14ac:dyDescent="0.25">
      <c r="A11" s="37"/>
    </row>
    <row r="12" spans="1:4" ht="20.100000000000001" customHeight="1" x14ac:dyDescent="0.25">
      <c r="A12" s="37"/>
    </row>
    <row r="13" spans="1:4" ht="20.100000000000001" customHeight="1" x14ac:dyDescent="0.25">
      <c r="A13" s="37"/>
    </row>
    <row r="14" spans="1:4" ht="20.100000000000001" customHeight="1" x14ac:dyDescent="0.25">
      <c r="A14" s="37"/>
    </row>
    <row r="15" spans="1:4" ht="20.100000000000001" customHeight="1" x14ac:dyDescent="0.25">
      <c r="A15" s="37"/>
    </row>
    <row r="16" spans="1:4" ht="20.100000000000001" customHeight="1" x14ac:dyDescent="0.25">
      <c r="A16" s="37"/>
    </row>
    <row r="17" spans="1:1" ht="20.100000000000001" customHeight="1" x14ac:dyDescent="0.25">
      <c r="A17" s="37"/>
    </row>
    <row r="18" spans="1:1" ht="20.100000000000001" customHeight="1" x14ac:dyDescent="0.25">
      <c r="A18" s="37"/>
    </row>
    <row r="19" spans="1:1" ht="20.100000000000001" customHeight="1" x14ac:dyDescent="0.25">
      <c r="A19" s="37"/>
    </row>
    <row r="20" spans="1:1" ht="20.100000000000001" customHeight="1" x14ac:dyDescent="0.25">
      <c r="A20" s="37"/>
    </row>
    <row r="21" spans="1:1" ht="20.100000000000001" customHeight="1" x14ac:dyDescent="0.25">
      <c r="A21" s="37"/>
    </row>
    <row r="22" spans="1:1" ht="20.100000000000001" customHeight="1" x14ac:dyDescent="0.25">
      <c r="A22" s="37"/>
    </row>
    <row r="23" spans="1:1" ht="20.100000000000001" customHeight="1" x14ac:dyDescent="0.25">
      <c r="A23" s="37"/>
    </row>
    <row r="24" spans="1:1" ht="20.100000000000001" customHeight="1" x14ac:dyDescent="0.25">
      <c r="A24" s="37"/>
    </row>
    <row r="25" spans="1:1" ht="20.100000000000001" customHeight="1" x14ac:dyDescent="0.25">
      <c r="A25" s="37"/>
    </row>
    <row r="26" spans="1:1" ht="20.100000000000001" customHeight="1" x14ac:dyDescent="0.25">
      <c r="A26" s="37"/>
    </row>
    <row r="27" spans="1:1" ht="20.100000000000001" customHeight="1" x14ac:dyDescent="0.25">
      <c r="A27" s="37"/>
    </row>
    <row r="28" spans="1:1" ht="20.100000000000001" customHeight="1" x14ac:dyDescent="0.25">
      <c r="A28" s="37"/>
    </row>
    <row r="29" spans="1:1" ht="20.100000000000001" customHeight="1" x14ac:dyDescent="0.25">
      <c r="A29" s="37"/>
    </row>
    <row r="30" spans="1:1" ht="20.100000000000001" customHeight="1" x14ac:dyDescent="0.25">
      <c r="A30" s="37"/>
    </row>
    <row r="31" spans="1:1" ht="20.100000000000001" customHeight="1" x14ac:dyDescent="0.25">
      <c r="A31" s="37"/>
    </row>
    <row r="32" spans="1:1" ht="20.100000000000001" customHeight="1" x14ac:dyDescent="0.25">
      <c r="A32" s="37"/>
    </row>
    <row r="33" spans="1:1" ht="20.100000000000001" customHeight="1" x14ac:dyDescent="0.25">
      <c r="A33" s="37"/>
    </row>
    <row r="34" spans="1:1" ht="20.100000000000001" customHeight="1" x14ac:dyDescent="0.25">
      <c r="A34" s="37"/>
    </row>
    <row r="35" spans="1:1" ht="20.100000000000001" customHeight="1" x14ac:dyDescent="0.25">
      <c r="A35" s="37"/>
    </row>
    <row r="36" spans="1:1" ht="20.100000000000001" customHeight="1" x14ac:dyDescent="0.25">
      <c r="A36" s="37"/>
    </row>
    <row r="37" spans="1:1" ht="20.100000000000001" customHeight="1" x14ac:dyDescent="0.25">
      <c r="A37" s="37"/>
    </row>
    <row r="38" spans="1:1" ht="20.100000000000001" customHeight="1" x14ac:dyDescent="0.25">
      <c r="A38" s="37"/>
    </row>
    <row r="39" spans="1:1" ht="20.100000000000001" customHeight="1" x14ac:dyDescent="0.25">
      <c r="A39" s="37"/>
    </row>
    <row r="40" spans="1:1" ht="20.100000000000001" customHeight="1" x14ac:dyDescent="0.25">
      <c r="A40" s="37"/>
    </row>
    <row r="41" spans="1:1" ht="20.100000000000001" customHeight="1" x14ac:dyDescent="0.25">
      <c r="A41" s="37"/>
    </row>
    <row r="42" spans="1:1" ht="20.100000000000001" customHeight="1" x14ac:dyDescent="0.25">
      <c r="A42" s="37"/>
    </row>
    <row r="43" spans="1:1" ht="20.100000000000001" customHeight="1" x14ac:dyDescent="0.25">
      <c r="A43" s="37"/>
    </row>
    <row r="44" spans="1:1" ht="20.100000000000001" customHeight="1" x14ac:dyDescent="0.25">
      <c r="A44" s="37"/>
    </row>
    <row r="45" spans="1:1" ht="20.100000000000001" customHeight="1" x14ac:dyDescent="0.25">
      <c r="A45" s="37"/>
    </row>
    <row r="46" spans="1:1" ht="20.100000000000001" customHeight="1" x14ac:dyDescent="0.25">
      <c r="A46" s="37"/>
    </row>
    <row r="47" spans="1:1" ht="20.100000000000001" customHeight="1" x14ac:dyDescent="0.25">
      <c r="A47" s="37"/>
    </row>
    <row r="48" spans="1:1" ht="20.100000000000001" customHeight="1" x14ac:dyDescent="0.25">
      <c r="A48" s="37"/>
    </row>
    <row r="49" spans="1:1" ht="20.100000000000001" customHeight="1" x14ac:dyDescent="0.25">
      <c r="A49" s="37"/>
    </row>
    <row r="50" spans="1:1" ht="20.100000000000001" customHeight="1" x14ac:dyDescent="0.25">
      <c r="A50" s="37"/>
    </row>
    <row r="51" spans="1:1" ht="20.100000000000001" customHeight="1" x14ac:dyDescent="0.25">
      <c r="A51" s="37"/>
    </row>
    <row r="52" spans="1:1" ht="20.100000000000001" customHeight="1" x14ac:dyDescent="0.25">
      <c r="A52" s="37"/>
    </row>
    <row r="53" spans="1:1" ht="20.100000000000001" customHeight="1" x14ac:dyDescent="0.25">
      <c r="A53" s="37"/>
    </row>
    <row r="54" spans="1:1" ht="20.100000000000001" customHeight="1" x14ac:dyDescent="0.25">
      <c r="A54" s="37"/>
    </row>
    <row r="55" spans="1:1" ht="20.100000000000001" customHeight="1" x14ac:dyDescent="0.25">
      <c r="A55" s="37"/>
    </row>
    <row r="56" spans="1:1" ht="20.100000000000001" customHeight="1" x14ac:dyDescent="0.25">
      <c r="A56" s="37"/>
    </row>
    <row r="57" spans="1:1" ht="20.100000000000001" customHeight="1" x14ac:dyDescent="0.25">
      <c r="A57" s="37"/>
    </row>
    <row r="58" spans="1:1" ht="20.100000000000001" customHeight="1" x14ac:dyDescent="0.25">
      <c r="A58" s="37"/>
    </row>
    <row r="59" spans="1:1" ht="20.100000000000001" customHeight="1" x14ac:dyDescent="0.25">
      <c r="A59" s="37"/>
    </row>
    <row r="60" spans="1:1" ht="20.100000000000001" customHeight="1" x14ac:dyDescent="0.25">
      <c r="A60" s="37"/>
    </row>
    <row r="61" spans="1:1" ht="20.100000000000001" customHeight="1" x14ac:dyDescent="0.25">
      <c r="A61" s="37"/>
    </row>
    <row r="62" spans="1:1" ht="20.100000000000001" customHeight="1" x14ac:dyDescent="0.25">
      <c r="A62" s="37"/>
    </row>
    <row r="63" spans="1:1" ht="20.100000000000001" customHeight="1" x14ac:dyDescent="0.25">
      <c r="A63" s="37"/>
    </row>
    <row r="64" spans="1:1" ht="20.100000000000001" customHeight="1" x14ac:dyDescent="0.25">
      <c r="A64" s="37"/>
    </row>
    <row r="65" spans="1:1" ht="20.100000000000001" customHeight="1" x14ac:dyDescent="0.25">
      <c r="A65" s="37"/>
    </row>
    <row r="66" spans="1:1" ht="20.100000000000001" customHeight="1" x14ac:dyDescent="0.25">
      <c r="A66" s="37"/>
    </row>
    <row r="67" spans="1:1" ht="20.100000000000001" customHeight="1" x14ac:dyDescent="0.25">
      <c r="A67" s="37"/>
    </row>
    <row r="68" spans="1:1" ht="20.100000000000001" customHeight="1" x14ac:dyDescent="0.25">
      <c r="A68" s="37"/>
    </row>
    <row r="69" spans="1:1" ht="20.100000000000001" customHeight="1" x14ac:dyDescent="0.25">
      <c r="A69" s="37"/>
    </row>
    <row r="70" spans="1:1" ht="20.100000000000001" customHeight="1" x14ac:dyDescent="0.25">
      <c r="A70" s="37"/>
    </row>
    <row r="71" spans="1:1" ht="20.100000000000001" customHeight="1" x14ac:dyDescent="0.25">
      <c r="A71" s="37"/>
    </row>
    <row r="72" spans="1:1" ht="20.100000000000001" customHeight="1" x14ac:dyDescent="0.25">
      <c r="A72" s="37"/>
    </row>
    <row r="73" spans="1:1" ht="20.100000000000001" customHeight="1" x14ac:dyDescent="0.25">
      <c r="A73" s="37"/>
    </row>
    <row r="74" spans="1:1" ht="20.100000000000001" customHeight="1" x14ac:dyDescent="0.25">
      <c r="A74" s="37"/>
    </row>
    <row r="75" spans="1:1" ht="20.100000000000001" customHeight="1" x14ac:dyDescent="0.25">
      <c r="A75" s="37"/>
    </row>
    <row r="76" spans="1:1" ht="20.100000000000001" customHeight="1" x14ac:dyDescent="0.25">
      <c r="A76" s="37"/>
    </row>
    <row r="77" spans="1:1" ht="20.100000000000001" customHeight="1" x14ac:dyDescent="0.25">
      <c r="A77" s="37"/>
    </row>
    <row r="78" spans="1:1" ht="20.100000000000001" customHeight="1" x14ac:dyDescent="0.25">
      <c r="A78" s="37"/>
    </row>
    <row r="79" spans="1:1" ht="20.100000000000001" customHeight="1" x14ac:dyDescent="0.25">
      <c r="A79" s="37"/>
    </row>
    <row r="80" spans="1:1" ht="20.100000000000001" customHeight="1" x14ac:dyDescent="0.25">
      <c r="A80" s="37"/>
    </row>
    <row r="81" spans="1:1" ht="20.100000000000001" customHeight="1" x14ac:dyDescent="0.25">
      <c r="A81" s="37"/>
    </row>
    <row r="82" spans="1:1" ht="20.100000000000001" customHeight="1" x14ac:dyDescent="0.25">
      <c r="A82" s="37"/>
    </row>
    <row r="83" spans="1:1" ht="20.100000000000001" customHeight="1" x14ac:dyDescent="0.25">
      <c r="A83" s="37"/>
    </row>
    <row r="84" spans="1:1" ht="20.100000000000001" customHeight="1" x14ac:dyDescent="0.25">
      <c r="A84" s="37"/>
    </row>
    <row r="85" spans="1:1" ht="20.100000000000001" customHeight="1" x14ac:dyDescent="0.25">
      <c r="A85" s="37"/>
    </row>
    <row r="86" spans="1:1" ht="20.100000000000001" customHeight="1" x14ac:dyDescent="0.25">
      <c r="A86" s="37"/>
    </row>
    <row r="87" spans="1:1" ht="20.100000000000001" customHeight="1" x14ac:dyDescent="0.25">
      <c r="A87" s="37"/>
    </row>
    <row r="88" spans="1:1" ht="20.100000000000001" customHeight="1" x14ac:dyDescent="0.25">
      <c r="A88" s="37"/>
    </row>
    <row r="89" spans="1:1" ht="20.100000000000001" customHeight="1" x14ac:dyDescent="0.25">
      <c r="A89" s="37"/>
    </row>
    <row r="90" spans="1:1" ht="20.100000000000001" customHeight="1" x14ac:dyDescent="0.25">
      <c r="A90" s="37"/>
    </row>
    <row r="91" spans="1:1" ht="20.100000000000001" customHeight="1" x14ac:dyDescent="0.25">
      <c r="A91" s="37"/>
    </row>
    <row r="92" spans="1:1" ht="20.100000000000001" customHeight="1" x14ac:dyDescent="0.25">
      <c r="A92" s="37"/>
    </row>
    <row r="93" spans="1:1" ht="20.100000000000001" customHeight="1" x14ac:dyDescent="0.25">
      <c r="A93" s="37"/>
    </row>
    <row r="94" spans="1:1" ht="20.100000000000001" customHeight="1" x14ac:dyDescent="0.25">
      <c r="A94" s="37"/>
    </row>
    <row r="95" spans="1:1" ht="20.100000000000001" customHeight="1" x14ac:dyDescent="0.25">
      <c r="A95" s="37"/>
    </row>
    <row r="96" spans="1:1" ht="20.100000000000001" customHeight="1" x14ac:dyDescent="0.25">
      <c r="A96" s="37"/>
    </row>
    <row r="97" spans="1:1" ht="20.100000000000001" customHeight="1" x14ac:dyDescent="0.25">
      <c r="A97" s="37"/>
    </row>
    <row r="98" spans="1:1" ht="20.100000000000001" customHeight="1" x14ac:dyDescent="0.25">
      <c r="A98" s="37"/>
    </row>
    <row r="99" spans="1:1" ht="20.100000000000001" customHeight="1" x14ac:dyDescent="0.25">
      <c r="A99" s="37"/>
    </row>
    <row r="100" spans="1:1" ht="20.100000000000001" customHeight="1" x14ac:dyDescent="0.25">
      <c r="A100" s="37"/>
    </row>
    <row r="101" spans="1:1" ht="20.100000000000001" customHeight="1" x14ac:dyDescent="0.25">
      <c r="A101" s="37"/>
    </row>
    <row r="102" spans="1:1" ht="20.100000000000001" customHeight="1" x14ac:dyDescent="0.25">
      <c r="A102" s="37"/>
    </row>
    <row r="103" spans="1:1" ht="20.100000000000001" customHeight="1" x14ac:dyDescent="0.25">
      <c r="A103" s="37"/>
    </row>
    <row r="104" spans="1:1" ht="20.100000000000001" customHeight="1" x14ac:dyDescent="0.25">
      <c r="A104" s="37"/>
    </row>
    <row r="105" spans="1:1" ht="20.100000000000001" customHeight="1" x14ac:dyDescent="0.25">
      <c r="A105" s="37"/>
    </row>
    <row r="106" spans="1:1" ht="20.100000000000001" customHeight="1" x14ac:dyDescent="0.25">
      <c r="A106" s="37"/>
    </row>
    <row r="107" spans="1:1" ht="20.100000000000001" customHeight="1" x14ac:dyDescent="0.25">
      <c r="A107" s="37"/>
    </row>
    <row r="108" spans="1:1" ht="20.100000000000001" customHeight="1" x14ac:dyDescent="0.25">
      <c r="A108" s="37"/>
    </row>
    <row r="109" spans="1:1" ht="20.100000000000001" customHeight="1" x14ac:dyDescent="0.25">
      <c r="A109" s="37"/>
    </row>
    <row r="110" spans="1:1" ht="20.100000000000001" customHeight="1" x14ac:dyDescent="0.25">
      <c r="A110" s="37"/>
    </row>
    <row r="111" spans="1:1" ht="20.100000000000001" customHeight="1" x14ac:dyDescent="0.25">
      <c r="A111" s="37"/>
    </row>
    <row r="112" spans="1:1" ht="20.100000000000001" customHeight="1" x14ac:dyDescent="0.25">
      <c r="A112" s="37"/>
    </row>
    <row r="113" spans="1:1" ht="20.100000000000001" customHeight="1" x14ac:dyDescent="0.25">
      <c r="A113" s="37"/>
    </row>
    <row r="114" spans="1:1" ht="20.100000000000001" customHeight="1" x14ac:dyDescent="0.25">
      <c r="A114" s="37"/>
    </row>
    <row r="115" spans="1:1" ht="20.100000000000001" customHeight="1" x14ac:dyDescent="0.25">
      <c r="A115" s="37"/>
    </row>
    <row r="116" spans="1:1" ht="20.100000000000001" customHeight="1" x14ac:dyDescent="0.25">
      <c r="A116" s="37"/>
    </row>
    <row r="117" spans="1:1" ht="20.100000000000001" customHeight="1" x14ac:dyDescent="0.25">
      <c r="A117" s="37"/>
    </row>
    <row r="118" spans="1:1" ht="20.100000000000001" customHeight="1" x14ac:dyDescent="0.25">
      <c r="A118" s="37"/>
    </row>
    <row r="119" spans="1:1" ht="20.100000000000001" customHeight="1" x14ac:dyDescent="0.25">
      <c r="A119" s="37"/>
    </row>
    <row r="120" spans="1:1" ht="20.100000000000001" customHeight="1" x14ac:dyDescent="0.25">
      <c r="A120" s="37"/>
    </row>
    <row r="121" spans="1:1" ht="20.100000000000001" customHeight="1" x14ac:dyDescent="0.25">
      <c r="A121" s="37"/>
    </row>
    <row r="122" spans="1:1" ht="20.100000000000001" customHeight="1" x14ac:dyDescent="0.25">
      <c r="A122" s="37"/>
    </row>
    <row r="123" spans="1:1" ht="20.100000000000001" customHeight="1" x14ac:dyDescent="0.25">
      <c r="A123" s="37"/>
    </row>
    <row r="124" spans="1:1" ht="20.100000000000001" customHeight="1" x14ac:dyDescent="0.25">
      <c r="A124" s="37"/>
    </row>
    <row r="125" spans="1:1" ht="20.100000000000001" customHeight="1" x14ac:dyDescent="0.25">
      <c r="A125" s="37"/>
    </row>
    <row r="126" spans="1:1" ht="20.100000000000001" customHeight="1" x14ac:dyDescent="0.25">
      <c r="A126" s="37"/>
    </row>
    <row r="127" spans="1:1" ht="20.100000000000001" customHeight="1" x14ac:dyDescent="0.25">
      <c r="A127" s="37"/>
    </row>
    <row r="128" spans="1:1" ht="20.100000000000001" customHeight="1" x14ac:dyDescent="0.25">
      <c r="A128" s="37"/>
    </row>
    <row r="129" spans="1:1" ht="20.100000000000001" customHeight="1" x14ac:dyDescent="0.25">
      <c r="A129" s="37"/>
    </row>
    <row r="130" spans="1:1" ht="20.100000000000001" customHeight="1" x14ac:dyDescent="0.25">
      <c r="A130" s="37"/>
    </row>
    <row r="131" spans="1:1" ht="20.100000000000001" customHeight="1" x14ac:dyDescent="0.25">
      <c r="A131" s="37"/>
    </row>
    <row r="132" spans="1:1" ht="20.100000000000001" customHeight="1" x14ac:dyDescent="0.25">
      <c r="A132" s="37"/>
    </row>
    <row r="133" spans="1:1" ht="20.100000000000001" customHeight="1" x14ac:dyDescent="0.25">
      <c r="A133" s="37"/>
    </row>
    <row r="134" spans="1:1" ht="20.100000000000001" customHeight="1" x14ac:dyDescent="0.25">
      <c r="A134" s="37"/>
    </row>
    <row r="135" spans="1:1" ht="20.100000000000001" customHeight="1" x14ac:dyDescent="0.25">
      <c r="A135" s="37"/>
    </row>
    <row r="136" spans="1:1" ht="20.100000000000001" customHeight="1" x14ac:dyDescent="0.25">
      <c r="A136" s="37"/>
    </row>
    <row r="137" spans="1:1" ht="20.100000000000001" customHeight="1" x14ac:dyDescent="0.25">
      <c r="A137" s="37"/>
    </row>
    <row r="138" spans="1:1" ht="20.100000000000001" customHeight="1" x14ac:dyDescent="0.25">
      <c r="A138" s="37"/>
    </row>
    <row r="139" spans="1:1" ht="20.100000000000001" customHeight="1" x14ac:dyDescent="0.25">
      <c r="A139" s="37"/>
    </row>
    <row r="140" spans="1:1" ht="20.100000000000001" customHeight="1" x14ac:dyDescent="0.25">
      <c r="A140" s="37"/>
    </row>
    <row r="141" spans="1:1" ht="20.100000000000001" customHeight="1" x14ac:dyDescent="0.25">
      <c r="A141" s="37"/>
    </row>
    <row r="142" spans="1:1" ht="20.100000000000001" customHeight="1" x14ac:dyDescent="0.25">
      <c r="A142" s="37"/>
    </row>
    <row r="143" spans="1:1" ht="20.100000000000001" customHeight="1" x14ac:dyDescent="0.25">
      <c r="A143" s="37"/>
    </row>
    <row r="144" spans="1:1" ht="20.100000000000001" customHeight="1" x14ac:dyDescent="0.25">
      <c r="A144" s="37"/>
    </row>
    <row r="145" spans="1:1" ht="20.100000000000001" customHeight="1" x14ac:dyDescent="0.25">
      <c r="A145" s="37"/>
    </row>
    <row r="146" spans="1:1" ht="20.100000000000001" customHeight="1" x14ac:dyDescent="0.25">
      <c r="A146" s="37"/>
    </row>
    <row r="147" spans="1:1" ht="20.100000000000001" customHeight="1" x14ac:dyDescent="0.25">
      <c r="A147" s="37"/>
    </row>
    <row r="148" spans="1:1" ht="20.100000000000001" customHeight="1" x14ac:dyDescent="0.25">
      <c r="A148" s="37"/>
    </row>
    <row r="149" spans="1:1" ht="20.100000000000001" customHeight="1" x14ac:dyDescent="0.25">
      <c r="A149" s="37"/>
    </row>
    <row r="150" spans="1:1" ht="20.100000000000001" customHeight="1" x14ac:dyDescent="0.25">
      <c r="A150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0987-4B8A-4755-B469-D7317F273B95}">
  <sheetPr>
    <pageSetUpPr fitToPage="1"/>
  </sheetPr>
  <dimension ref="A1:O133"/>
  <sheetViews>
    <sheetView workbookViewId="0"/>
  </sheetViews>
  <sheetFormatPr baseColWidth="10" defaultRowHeight="15.75" x14ac:dyDescent="0.25"/>
  <cols>
    <col min="1" max="1" width="11.42578125" style="169"/>
    <col min="2" max="11" width="16.7109375" style="171" customWidth="1"/>
    <col min="12" max="12" width="16.7109375" style="169" customWidth="1"/>
    <col min="13" max="15" width="11.42578125" style="169"/>
    <col min="16" max="16384" width="11.42578125" style="172"/>
  </cols>
  <sheetData>
    <row r="1" spans="2:12" ht="24.95" customHeight="1" x14ac:dyDescent="0.25">
      <c r="B1" s="170" t="s">
        <v>799</v>
      </c>
      <c r="G1" s="168" t="s">
        <v>657</v>
      </c>
    </row>
    <row r="2" spans="2:12" ht="24.95" customHeight="1" x14ac:dyDescent="0.25">
      <c r="G2" s="168" t="s">
        <v>550</v>
      </c>
    </row>
    <row r="3" spans="2:12" ht="20.100000000000001" customHeight="1" thickBot="1" x14ac:dyDescent="0.3"/>
    <row r="4" spans="2:12" ht="20.100000000000001" customHeight="1" thickBot="1" x14ac:dyDescent="0.3">
      <c r="B4" s="168" t="s">
        <v>231</v>
      </c>
      <c r="F4" s="239" t="s">
        <v>620</v>
      </c>
      <c r="G4" s="175" t="s">
        <v>553</v>
      </c>
      <c r="H4" s="239" t="s">
        <v>620</v>
      </c>
      <c r="L4" s="168" t="s">
        <v>232</v>
      </c>
    </row>
    <row r="5" spans="2:12" ht="20.100000000000001" customHeight="1" thickBot="1" x14ac:dyDescent="0.3">
      <c r="E5" s="37"/>
      <c r="F5" s="175" t="s">
        <v>672</v>
      </c>
      <c r="G5" s="177" t="s">
        <v>636</v>
      </c>
      <c r="H5" s="175" t="s">
        <v>666</v>
      </c>
      <c r="I5" s="222"/>
    </row>
    <row r="6" spans="2:12" ht="20.100000000000001" customHeight="1" thickBot="1" x14ac:dyDescent="0.3">
      <c r="E6" s="221" t="s">
        <v>648</v>
      </c>
      <c r="F6" s="228" t="s">
        <v>233</v>
      </c>
      <c r="G6" s="175" t="s">
        <v>554</v>
      </c>
      <c r="H6" s="229" t="s">
        <v>234</v>
      </c>
      <c r="I6" s="221" t="s">
        <v>648</v>
      </c>
    </row>
    <row r="7" spans="2:12" ht="20.100000000000001" customHeight="1" thickBot="1" x14ac:dyDescent="0.3">
      <c r="E7" s="219" t="s">
        <v>584</v>
      </c>
      <c r="F7" s="181"/>
      <c r="G7" s="174"/>
      <c r="H7" s="183"/>
      <c r="I7" s="219" t="s">
        <v>588</v>
      </c>
    </row>
    <row r="8" spans="2:12" ht="20.100000000000001" customHeight="1" thickBot="1" x14ac:dyDescent="0.3">
      <c r="E8" s="231" t="s">
        <v>235</v>
      </c>
      <c r="F8" s="230"/>
      <c r="G8" s="175" t="s">
        <v>555</v>
      </c>
      <c r="H8" s="183"/>
      <c r="I8" s="229" t="s">
        <v>236</v>
      </c>
    </row>
    <row r="9" spans="2:12" ht="20.100000000000001" customHeight="1" thickBot="1" x14ac:dyDescent="0.3">
      <c r="E9" s="181"/>
      <c r="G9" s="177" t="s">
        <v>636</v>
      </c>
      <c r="H9" s="181"/>
      <c r="I9" s="183"/>
    </row>
    <row r="10" spans="2:12" ht="20.100000000000001" customHeight="1" thickBot="1" x14ac:dyDescent="0.3">
      <c r="D10" s="206" t="s">
        <v>632</v>
      </c>
      <c r="E10" s="181"/>
      <c r="G10" s="186" t="s">
        <v>556</v>
      </c>
      <c r="I10" s="183"/>
      <c r="J10" s="205" t="s">
        <v>632</v>
      </c>
    </row>
    <row r="11" spans="2:12" ht="20.100000000000001" customHeight="1" thickBot="1" x14ac:dyDescent="0.3">
      <c r="D11" s="176" t="s">
        <v>590</v>
      </c>
      <c r="E11" s="181"/>
      <c r="I11" s="183"/>
      <c r="J11" s="178" t="s">
        <v>599</v>
      </c>
    </row>
    <row r="12" spans="2:12" ht="20.100000000000001" customHeight="1" thickBot="1" x14ac:dyDescent="0.3">
      <c r="D12" s="181"/>
      <c r="E12" s="181"/>
      <c r="G12" s="175" t="s">
        <v>578</v>
      </c>
      <c r="I12" s="183"/>
      <c r="J12" s="183"/>
    </row>
    <row r="13" spans="2:12" ht="20.100000000000001" customHeight="1" thickBot="1" x14ac:dyDescent="0.3">
      <c r="D13" s="181"/>
      <c r="E13" s="181"/>
      <c r="F13" s="175" t="s">
        <v>559</v>
      </c>
      <c r="G13" s="177" t="s">
        <v>638</v>
      </c>
      <c r="H13" s="175" t="s">
        <v>561</v>
      </c>
      <c r="I13" s="183"/>
      <c r="J13" s="183"/>
    </row>
    <row r="14" spans="2:12" ht="20.100000000000001" customHeight="1" thickBot="1" x14ac:dyDescent="0.3">
      <c r="D14" s="181"/>
      <c r="E14" s="181"/>
      <c r="F14" s="184" t="s">
        <v>238</v>
      </c>
      <c r="G14" s="175" t="s">
        <v>579</v>
      </c>
      <c r="H14" s="180" t="s">
        <v>239</v>
      </c>
      <c r="I14" s="237"/>
      <c r="J14" s="183"/>
    </row>
    <row r="15" spans="2:12" ht="20.100000000000001" customHeight="1" thickBot="1" x14ac:dyDescent="0.3">
      <c r="C15" s="175" t="s">
        <v>600</v>
      </c>
      <c r="D15" s="181"/>
      <c r="E15" s="175" t="s">
        <v>586</v>
      </c>
      <c r="F15" s="190" t="s">
        <v>621</v>
      </c>
      <c r="G15" s="174"/>
      <c r="H15" s="191" t="s">
        <v>621</v>
      </c>
      <c r="I15" s="175" t="s">
        <v>582</v>
      </c>
      <c r="J15" s="183"/>
    </row>
    <row r="16" spans="2:12" ht="20.100000000000001" customHeight="1" thickBot="1" x14ac:dyDescent="0.3">
      <c r="C16" s="193" t="s">
        <v>628</v>
      </c>
      <c r="D16" s="181"/>
      <c r="E16" s="238" t="s">
        <v>645</v>
      </c>
      <c r="F16" s="192" t="s">
        <v>42</v>
      </c>
      <c r="G16" s="175" t="s">
        <v>580</v>
      </c>
      <c r="H16" s="180" t="s">
        <v>240</v>
      </c>
      <c r="I16" s="236" t="s">
        <v>645</v>
      </c>
      <c r="J16" s="183"/>
      <c r="K16" s="175" t="s">
        <v>713</v>
      </c>
    </row>
    <row r="17" spans="2:13" ht="20.100000000000001" customHeight="1" thickBot="1" x14ac:dyDescent="0.3">
      <c r="C17" s="181"/>
      <c r="D17" s="181"/>
      <c r="F17" s="175" t="s">
        <v>560</v>
      </c>
      <c r="G17" s="227" t="s">
        <v>638</v>
      </c>
      <c r="H17" s="175" t="s">
        <v>562</v>
      </c>
      <c r="J17" s="183"/>
      <c r="K17" s="193" t="s">
        <v>629</v>
      </c>
    </row>
    <row r="18" spans="2:13" ht="20.100000000000001" customHeight="1" thickBot="1" x14ac:dyDescent="0.3">
      <c r="C18" s="181"/>
      <c r="D18" s="181"/>
      <c r="G18" s="175" t="s">
        <v>581</v>
      </c>
      <c r="J18" s="183"/>
      <c r="K18" s="183"/>
    </row>
    <row r="19" spans="2:13" ht="20.100000000000001" customHeight="1" thickBot="1" x14ac:dyDescent="0.3">
      <c r="C19" s="181"/>
      <c r="D19" s="181"/>
      <c r="J19" s="183"/>
      <c r="K19" s="183"/>
    </row>
    <row r="20" spans="2:13" ht="20.100000000000001" customHeight="1" thickBot="1" x14ac:dyDescent="0.3">
      <c r="C20" s="181"/>
      <c r="D20" s="181"/>
      <c r="G20" s="175" t="s">
        <v>566</v>
      </c>
      <c r="J20" s="183"/>
      <c r="K20" s="183"/>
    </row>
    <row r="21" spans="2:13" ht="20.100000000000001" customHeight="1" thickBot="1" x14ac:dyDescent="0.3">
      <c r="C21" s="181"/>
      <c r="D21" s="181"/>
      <c r="F21" s="175" t="s">
        <v>570</v>
      </c>
      <c r="G21" s="177" t="s">
        <v>637</v>
      </c>
      <c r="H21" s="175" t="s">
        <v>574</v>
      </c>
      <c r="J21" s="183"/>
      <c r="K21" s="183"/>
    </row>
    <row r="22" spans="2:13" ht="20.100000000000001" customHeight="1" thickBot="1" x14ac:dyDescent="0.3">
      <c r="C22" s="181"/>
      <c r="D22" s="181"/>
      <c r="F22" s="184" t="s">
        <v>242</v>
      </c>
      <c r="G22" s="175" t="s">
        <v>567</v>
      </c>
      <c r="H22" s="180" t="s">
        <v>243</v>
      </c>
      <c r="J22" s="183"/>
      <c r="K22" s="183"/>
    </row>
    <row r="23" spans="2:13" ht="20.100000000000001" customHeight="1" thickBot="1" x14ac:dyDescent="0.3">
      <c r="C23" s="181"/>
      <c r="D23" s="219" t="s">
        <v>572</v>
      </c>
      <c r="E23" s="232"/>
      <c r="F23" s="190" t="s">
        <v>622</v>
      </c>
      <c r="G23" s="174"/>
      <c r="H23" s="191" t="s">
        <v>622</v>
      </c>
      <c r="I23" s="232"/>
      <c r="J23" s="219" t="s">
        <v>576</v>
      </c>
      <c r="K23" s="194"/>
    </row>
    <row r="24" spans="2:13" ht="20.100000000000001" customHeight="1" thickBot="1" x14ac:dyDescent="0.3">
      <c r="C24" s="181"/>
      <c r="D24" s="212" t="s">
        <v>634</v>
      </c>
      <c r="F24" s="192" t="s">
        <v>50</v>
      </c>
      <c r="G24" s="175" t="s">
        <v>568</v>
      </c>
      <c r="H24" s="180" t="s">
        <v>245</v>
      </c>
      <c r="J24" s="212" t="s">
        <v>634</v>
      </c>
      <c r="K24" s="183"/>
    </row>
    <row r="25" spans="2:13" ht="20.100000000000001" customHeight="1" thickBot="1" x14ac:dyDescent="0.3">
      <c r="B25" s="175" t="s">
        <v>670</v>
      </c>
      <c r="C25" s="181"/>
      <c r="F25" s="175" t="s">
        <v>571</v>
      </c>
      <c r="G25" s="177" t="s">
        <v>637</v>
      </c>
      <c r="H25" s="175" t="s">
        <v>575</v>
      </c>
      <c r="K25" s="183"/>
      <c r="L25" s="175" t="s">
        <v>669</v>
      </c>
    </row>
    <row r="26" spans="2:13" ht="20.100000000000001" customHeight="1" thickBot="1" x14ac:dyDescent="0.3">
      <c r="B26" s="195" t="s">
        <v>630</v>
      </c>
      <c r="C26" s="181"/>
      <c r="G26" s="175" t="s">
        <v>569</v>
      </c>
      <c r="K26" s="183"/>
      <c r="L26" s="196" t="s">
        <v>630</v>
      </c>
    </row>
    <row r="27" spans="2:13" ht="20.100000000000001" customHeight="1" thickBot="1" x14ac:dyDescent="0.3">
      <c r="C27" s="181"/>
      <c r="K27" s="183"/>
    </row>
    <row r="28" spans="2:13" ht="20.100000000000001" customHeight="1" thickBot="1" x14ac:dyDescent="0.3">
      <c r="C28" s="181"/>
      <c r="G28" s="175" t="s">
        <v>551</v>
      </c>
      <c r="K28" s="183"/>
      <c r="L28" s="171"/>
      <c r="M28" s="197"/>
    </row>
    <row r="29" spans="2:13" ht="20.100000000000001" customHeight="1" thickBot="1" x14ac:dyDescent="0.3">
      <c r="C29" s="181"/>
      <c r="F29" s="175" t="s">
        <v>591</v>
      </c>
      <c r="G29" s="177" t="s">
        <v>635</v>
      </c>
      <c r="H29" s="175" t="s">
        <v>597</v>
      </c>
      <c r="K29" s="183"/>
      <c r="L29" s="171"/>
      <c r="M29" s="171"/>
    </row>
    <row r="30" spans="2:13" ht="20.100000000000001" customHeight="1" thickBot="1" x14ac:dyDescent="0.3">
      <c r="C30" s="181"/>
      <c r="F30" s="179" t="s">
        <v>23</v>
      </c>
      <c r="G30" s="175" t="s">
        <v>552</v>
      </c>
      <c r="H30" s="180" t="s">
        <v>246</v>
      </c>
      <c r="K30" s="183"/>
      <c r="L30" s="171"/>
      <c r="M30" s="171"/>
    </row>
    <row r="31" spans="2:13" ht="20.100000000000001" customHeight="1" thickBot="1" x14ac:dyDescent="0.3">
      <c r="C31" s="181"/>
      <c r="D31" s="175" t="s">
        <v>557</v>
      </c>
      <c r="E31" s="232"/>
      <c r="F31" s="198" t="s">
        <v>646</v>
      </c>
      <c r="G31" s="182"/>
      <c r="H31" s="199" t="s">
        <v>646</v>
      </c>
      <c r="I31" s="232"/>
      <c r="J31" s="175" t="s">
        <v>564</v>
      </c>
      <c r="K31" s="183"/>
      <c r="L31" s="171"/>
      <c r="M31" s="171"/>
    </row>
    <row r="32" spans="2:13" ht="20.100000000000001" customHeight="1" thickBot="1" x14ac:dyDescent="0.3">
      <c r="C32" s="181"/>
      <c r="D32" s="187" t="s">
        <v>633</v>
      </c>
      <c r="F32" s="179" t="s">
        <v>58</v>
      </c>
      <c r="G32" s="175" t="s">
        <v>639</v>
      </c>
      <c r="H32" s="180" t="s">
        <v>247</v>
      </c>
      <c r="J32" s="188" t="s">
        <v>633</v>
      </c>
      <c r="K32" s="183"/>
      <c r="L32" s="171"/>
      <c r="M32" s="171"/>
    </row>
    <row r="33" spans="2:13" ht="20.100000000000001" customHeight="1" thickBot="1" x14ac:dyDescent="0.3">
      <c r="C33" s="181"/>
      <c r="D33" s="181"/>
      <c r="F33" s="175" t="s">
        <v>592</v>
      </c>
      <c r="G33" s="177" t="s">
        <v>635</v>
      </c>
      <c r="H33" s="175" t="s">
        <v>598</v>
      </c>
      <c r="J33" s="183"/>
      <c r="K33" s="183"/>
      <c r="L33" s="171"/>
      <c r="M33" s="171"/>
    </row>
    <row r="34" spans="2:13" ht="20.100000000000001" customHeight="1" thickBot="1" x14ac:dyDescent="0.3">
      <c r="C34" s="200" t="s">
        <v>628</v>
      </c>
      <c r="D34" s="181"/>
      <c r="G34" s="175" t="s">
        <v>640</v>
      </c>
      <c r="J34" s="183"/>
      <c r="K34" s="201" t="s">
        <v>629</v>
      </c>
      <c r="L34" s="171"/>
      <c r="M34" s="171"/>
    </row>
    <row r="35" spans="2:13" ht="20.100000000000001" customHeight="1" thickBot="1" x14ac:dyDescent="0.3">
      <c r="C35" s="175" t="s">
        <v>615</v>
      </c>
      <c r="D35" s="181"/>
      <c r="J35" s="183"/>
      <c r="K35" s="175" t="s">
        <v>585</v>
      </c>
      <c r="L35" s="171"/>
      <c r="M35" s="171"/>
    </row>
    <row r="36" spans="2:13" ht="20.100000000000001" customHeight="1" thickBot="1" x14ac:dyDescent="0.3">
      <c r="D36" s="202"/>
      <c r="F36" s="222"/>
      <c r="G36" s="175" t="s">
        <v>593</v>
      </c>
      <c r="J36" s="203"/>
      <c r="L36" s="171"/>
      <c r="M36" s="171"/>
    </row>
    <row r="37" spans="2:13" ht="20.100000000000001" customHeight="1" thickBot="1" x14ac:dyDescent="0.3">
      <c r="D37" s="181"/>
      <c r="F37" s="175" t="s">
        <v>563</v>
      </c>
      <c r="G37" s="204" t="s">
        <v>623</v>
      </c>
      <c r="H37" s="175" t="s">
        <v>558</v>
      </c>
      <c r="J37" s="183"/>
      <c r="L37" s="171"/>
      <c r="M37" s="171"/>
    </row>
    <row r="38" spans="2:13" ht="20.100000000000001" customHeight="1" thickBot="1" x14ac:dyDescent="0.3">
      <c r="D38" s="205" t="s">
        <v>631</v>
      </c>
      <c r="F38" s="179" t="s">
        <v>89</v>
      </c>
      <c r="G38" s="175" t="s">
        <v>594</v>
      </c>
      <c r="H38" s="180" t="s">
        <v>237</v>
      </c>
      <c r="J38" s="206" t="s">
        <v>631</v>
      </c>
      <c r="L38" s="171"/>
      <c r="M38" s="171"/>
    </row>
    <row r="39" spans="2:13" ht="20.100000000000001" customHeight="1" thickBot="1" x14ac:dyDescent="0.3">
      <c r="D39" s="175" t="s">
        <v>614</v>
      </c>
      <c r="E39" s="232"/>
      <c r="F39" s="198" t="s">
        <v>647</v>
      </c>
      <c r="G39" s="174"/>
      <c r="H39" s="199" t="s">
        <v>647</v>
      </c>
      <c r="I39" s="232"/>
      <c r="J39" s="175" t="s">
        <v>613</v>
      </c>
      <c r="L39" s="171"/>
      <c r="M39" s="171"/>
    </row>
    <row r="40" spans="2:13" ht="20.100000000000001" customHeight="1" thickBot="1" x14ac:dyDescent="0.3">
      <c r="F40" s="179" t="s">
        <v>641</v>
      </c>
      <c r="G40" s="175" t="s">
        <v>595</v>
      </c>
      <c r="H40" s="180" t="s">
        <v>644</v>
      </c>
      <c r="M40" s="171"/>
    </row>
    <row r="41" spans="2:13" ht="20.100000000000001" customHeight="1" thickBot="1" x14ac:dyDescent="0.3">
      <c r="F41" s="175" t="s">
        <v>607</v>
      </c>
      <c r="G41" s="204" t="s">
        <v>623</v>
      </c>
      <c r="H41" s="175" t="s">
        <v>609</v>
      </c>
    </row>
    <row r="42" spans="2:13" ht="20.100000000000001" customHeight="1" thickBot="1" x14ac:dyDescent="0.3">
      <c r="G42" s="175" t="s">
        <v>596</v>
      </c>
    </row>
    <row r="43" spans="2:13" ht="20.100000000000001" customHeight="1" x14ac:dyDescent="0.25">
      <c r="E43" s="37"/>
      <c r="I43" s="37"/>
    </row>
    <row r="44" spans="2:13" ht="20.100000000000001" customHeight="1" thickBot="1" x14ac:dyDescent="0.3">
      <c r="B44" s="168" t="s">
        <v>241</v>
      </c>
      <c r="E44" s="234" t="s">
        <v>645</v>
      </c>
      <c r="I44" s="234" t="s">
        <v>645</v>
      </c>
      <c r="L44" s="168" t="s">
        <v>244</v>
      </c>
    </row>
    <row r="45" spans="2:13" ht="20.100000000000001" customHeight="1" thickBot="1" x14ac:dyDescent="0.3">
      <c r="D45" s="206" t="s">
        <v>632</v>
      </c>
      <c r="E45" s="175" t="s">
        <v>587</v>
      </c>
      <c r="F45" s="208" t="s">
        <v>248</v>
      </c>
      <c r="H45" s="210" t="s">
        <v>249</v>
      </c>
      <c r="I45" s="175" t="s">
        <v>583</v>
      </c>
      <c r="J45" s="205" t="s">
        <v>632</v>
      </c>
    </row>
    <row r="46" spans="2:13" ht="20.100000000000001" customHeight="1" thickBot="1" x14ac:dyDescent="0.3">
      <c r="D46" s="175" t="s">
        <v>602</v>
      </c>
      <c r="I46" s="235"/>
      <c r="J46" s="175" t="s">
        <v>612</v>
      </c>
    </row>
    <row r="47" spans="2:13" ht="20.100000000000001" customHeight="1" x14ac:dyDescent="0.25">
      <c r="D47" s="209"/>
      <c r="E47" s="185" t="s">
        <v>235</v>
      </c>
      <c r="I47" s="180" t="s">
        <v>236</v>
      </c>
      <c r="J47" s="233"/>
    </row>
    <row r="48" spans="2:13" ht="20.100000000000001" customHeight="1" thickBot="1" x14ac:dyDescent="0.3">
      <c r="B48" s="173"/>
      <c r="D48" s="209"/>
      <c r="E48" s="172"/>
      <c r="F48" s="172"/>
      <c r="I48" s="174"/>
      <c r="J48" s="183"/>
      <c r="L48" s="173"/>
    </row>
    <row r="49" spans="2:15" ht="20.100000000000001" customHeight="1" thickBot="1" x14ac:dyDescent="0.3">
      <c r="C49" s="175" t="s">
        <v>577</v>
      </c>
      <c r="D49" s="181"/>
      <c r="E49" s="226" t="s">
        <v>648</v>
      </c>
      <c r="F49" s="172"/>
      <c r="I49" s="221" t="s">
        <v>648</v>
      </c>
      <c r="J49" s="183"/>
      <c r="K49" s="175" t="s">
        <v>605</v>
      </c>
      <c r="L49" s="171"/>
    </row>
    <row r="50" spans="2:15" ht="20.100000000000001" customHeight="1" thickBot="1" x14ac:dyDescent="0.3">
      <c r="C50" s="196" t="s">
        <v>628</v>
      </c>
      <c r="D50" s="181"/>
      <c r="E50" s="175" t="s">
        <v>603</v>
      </c>
      <c r="F50" s="208" t="s">
        <v>250</v>
      </c>
      <c r="G50" s="172"/>
      <c r="H50" s="210" t="s">
        <v>251</v>
      </c>
      <c r="I50" s="175" t="s">
        <v>611</v>
      </c>
      <c r="J50" s="183"/>
      <c r="K50" s="195" t="s">
        <v>629</v>
      </c>
      <c r="L50" s="171"/>
    </row>
    <row r="51" spans="2:15" ht="20.100000000000001" customHeight="1" thickBot="1" x14ac:dyDescent="0.3">
      <c r="C51" s="181"/>
      <c r="D51" s="175" t="s">
        <v>604</v>
      </c>
      <c r="F51" s="172"/>
      <c r="G51" s="172"/>
      <c r="H51" s="172"/>
      <c r="J51" s="175" t="s">
        <v>610</v>
      </c>
      <c r="K51" s="183"/>
      <c r="L51" s="171"/>
    </row>
    <row r="52" spans="2:15" ht="20.100000000000001" customHeight="1" thickBot="1" x14ac:dyDescent="0.3">
      <c r="B52" s="211" t="s">
        <v>630</v>
      </c>
      <c r="C52" s="181"/>
      <c r="D52" s="212" t="s">
        <v>634</v>
      </c>
      <c r="E52" s="185" t="s">
        <v>233</v>
      </c>
      <c r="I52" s="180" t="s">
        <v>234</v>
      </c>
      <c r="J52" s="187" t="s">
        <v>634</v>
      </c>
      <c r="K52" s="183"/>
      <c r="L52" s="211" t="s">
        <v>630</v>
      </c>
    </row>
    <row r="53" spans="2:15" ht="20.100000000000001" customHeight="1" thickBot="1" x14ac:dyDescent="0.3">
      <c r="B53" s="175" t="s">
        <v>667</v>
      </c>
      <c r="C53" s="181"/>
      <c r="F53" s="223"/>
      <c r="G53" s="223"/>
      <c r="H53" s="223"/>
      <c r="I53" s="215"/>
      <c r="K53" s="183"/>
      <c r="L53" s="175" t="s">
        <v>668</v>
      </c>
    </row>
    <row r="54" spans="2:15" ht="20.100000000000001" customHeight="1" x14ac:dyDescent="0.25">
      <c r="C54" s="181"/>
      <c r="E54" s="216"/>
      <c r="F54" s="223"/>
      <c r="G54" s="224"/>
      <c r="H54" s="223"/>
      <c r="K54" s="183"/>
    </row>
    <row r="55" spans="2:15" ht="20.100000000000001" customHeight="1" thickBot="1" x14ac:dyDescent="0.3">
      <c r="C55" s="181"/>
      <c r="D55" s="207" t="s">
        <v>633</v>
      </c>
      <c r="E55" s="213"/>
      <c r="F55" s="223"/>
      <c r="G55" s="224"/>
      <c r="H55" s="223"/>
      <c r="I55" s="214"/>
      <c r="J55" s="207" t="s">
        <v>633</v>
      </c>
      <c r="K55" s="183"/>
    </row>
    <row r="56" spans="2:15" ht="20.100000000000001" customHeight="1" thickBot="1" x14ac:dyDescent="0.3">
      <c r="C56" s="200" t="s">
        <v>628</v>
      </c>
      <c r="D56" s="175" t="s">
        <v>606</v>
      </c>
      <c r="E56" s="208" t="s">
        <v>252</v>
      </c>
      <c r="F56" s="223"/>
      <c r="G56" s="223"/>
      <c r="H56" s="223"/>
      <c r="I56" s="210" t="s">
        <v>253</v>
      </c>
      <c r="J56" s="175" t="s">
        <v>608</v>
      </c>
      <c r="K56" s="201" t="s">
        <v>629</v>
      </c>
      <c r="L56" s="171"/>
    </row>
    <row r="57" spans="2:15" ht="20.100000000000001" customHeight="1" thickBot="1" x14ac:dyDescent="0.3">
      <c r="C57" s="189" t="s">
        <v>573</v>
      </c>
      <c r="D57" s="181"/>
      <c r="E57" s="213"/>
      <c r="F57" s="223"/>
      <c r="G57" s="223"/>
      <c r="H57" s="223"/>
      <c r="I57" s="214"/>
      <c r="J57" s="183"/>
      <c r="K57" s="175" t="s">
        <v>601</v>
      </c>
      <c r="L57" s="171"/>
    </row>
    <row r="58" spans="2:15" ht="20.100000000000001" customHeight="1" thickBot="1" x14ac:dyDescent="0.3">
      <c r="D58" s="175" t="s">
        <v>589</v>
      </c>
      <c r="E58" s="208" t="s">
        <v>642</v>
      </c>
      <c r="F58" s="223"/>
      <c r="G58" s="223"/>
      <c r="H58" s="223"/>
      <c r="I58" s="180" t="s">
        <v>643</v>
      </c>
      <c r="J58" s="175" t="s">
        <v>565</v>
      </c>
    </row>
    <row r="59" spans="2:15" ht="20.100000000000001" customHeight="1" x14ac:dyDescent="0.25">
      <c r="D59" s="212" t="s">
        <v>631</v>
      </c>
      <c r="F59" s="223"/>
      <c r="H59" s="172"/>
      <c r="I59" s="217"/>
      <c r="J59" s="212" t="s">
        <v>631</v>
      </c>
    </row>
    <row r="60" spans="2:15" ht="20.100000000000001" customHeight="1" thickBot="1" x14ac:dyDescent="0.3">
      <c r="G60" s="223"/>
    </row>
    <row r="61" spans="2:15" ht="20.100000000000001" customHeight="1" thickBot="1" x14ac:dyDescent="0.3">
      <c r="E61" s="246"/>
      <c r="F61" s="247"/>
      <c r="G61" s="248" t="s">
        <v>516</v>
      </c>
      <c r="H61" s="247"/>
      <c r="I61" s="249"/>
      <c r="O61" s="172"/>
    </row>
    <row r="62" spans="2:15" ht="20.100000000000001" customHeight="1" x14ac:dyDescent="0.25">
      <c r="E62" s="250" t="s">
        <v>616</v>
      </c>
      <c r="F62" s="251" t="s">
        <v>624</v>
      </c>
      <c r="G62" s="252" t="s">
        <v>649</v>
      </c>
      <c r="H62" s="253" t="s">
        <v>652</v>
      </c>
      <c r="I62" s="254" t="s">
        <v>656</v>
      </c>
      <c r="O62" s="172"/>
    </row>
    <row r="63" spans="2:15" ht="20.100000000000001" customHeight="1" x14ac:dyDescent="0.25">
      <c r="E63" s="255" t="s">
        <v>617</v>
      </c>
      <c r="F63" s="256" t="s">
        <v>625</v>
      </c>
      <c r="G63" s="257" t="s">
        <v>650</v>
      </c>
      <c r="H63" s="258" t="s">
        <v>653</v>
      </c>
      <c r="I63" s="259" t="s">
        <v>797</v>
      </c>
      <c r="O63" s="172"/>
    </row>
    <row r="64" spans="2:15" ht="20.100000000000001" customHeight="1" x14ac:dyDescent="0.25">
      <c r="E64" s="255" t="s">
        <v>618</v>
      </c>
      <c r="F64" s="256" t="s">
        <v>626</v>
      </c>
      <c r="G64" s="260" t="s">
        <v>651</v>
      </c>
      <c r="H64" s="258" t="s">
        <v>654</v>
      </c>
      <c r="I64" s="259" t="s">
        <v>798</v>
      </c>
      <c r="O64" s="172"/>
    </row>
    <row r="65" spans="1:15" ht="20.100000000000001" customHeight="1" thickBot="1" x14ac:dyDescent="0.3">
      <c r="E65" s="261" t="s">
        <v>619</v>
      </c>
      <c r="F65" s="262" t="s">
        <v>627</v>
      </c>
      <c r="G65" s="265" t="s">
        <v>796</v>
      </c>
      <c r="H65" s="263" t="s">
        <v>655</v>
      </c>
      <c r="I65" s="264"/>
      <c r="O65" s="172"/>
    </row>
    <row r="66" spans="1:15" ht="20.100000000000001" customHeight="1" x14ac:dyDescent="0.25">
      <c r="G66" s="37" t="s">
        <v>795</v>
      </c>
      <c r="O66" s="172"/>
    </row>
    <row r="67" spans="1:15" ht="20.100000000000001" customHeight="1" x14ac:dyDescent="0.25">
      <c r="G67" s="223"/>
    </row>
    <row r="68" spans="1:15" ht="24.95" customHeight="1" x14ac:dyDescent="0.25">
      <c r="B68" s="170"/>
      <c r="G68" s="168" t="s">
        <v>657</v>
      </c>
    </row>
    <row r="69" spans="1:15" ht="24.95" customHeight="1" thickBot="1" x14ac:dyDescent="0.3">
      <c r="G69" s="168" t="s">
        <v>550</v>
      </c>
    </row>
    <row r="70" spans="1:15" s="220" customFormat="1" ht="20.100000000000001" customHeight="1" thickBot="1" x14ac:dyDescent="0.3">
      <c r="A70" s="218"/>
      <c r="B70" s="282" t="s">
        <v>231</v>
      </c>
      <c r="C70" s="46"/>
      <c r="D70" s="46"/>
      <c r="E70" s="46"/>
      <c r="F70" s="2" t="s">
        <v>620</v>
      </c>
      <c r="G70" s="219" t="s">
        <v>553</v>
      </c>
      <c r="H70" s="2" t="s">
        <v>620</v>
      </c>
      <c r="I70" s="46"/>
      <c r="J70" s="46"/>
      <c r="K70" s="46"/>
      <c r="L70" s="282" t="s">
        <v>232</v>
      </c>
      <c r="M70" s="218"/>
      <c r="N70" s="218"/>
      <c r="O70" s="218"/>
    </row>
    <row r="71" spans="1:15" s="220" customFormat="1" ht="20.100000000000001" customHeight="1" thickBot="1" x14ac:dyDescent="0.3">
      <c r="A71" s="218"/>
      <c r="B71" s="46"/>
      <c r="C71" s="46"/>
      <c r="D71" s="46"/>
      <c r="E71" s="47"/>
      <c r="F71" s="219" t="s">
        <v>672</v>
      </c>
      <c r="G71" s="219" t="s">
        <v>636</v>
      </c>
      <c r="H71" s="219" t="s">
        <v>666</v>
      </c>
      <c r="I71" s="2"/>
      <c r="J71" s="46"/>
      <c r="K71" s="46"/>
      <c r="L71" s="218"/>
      <c r="M71" s="218"/>
      <c r="N71" s="218"/>
      <c r="O71" s="218"/>
    </row>
    <row r="72" spans="1:15" s="220" customFormat="1" ht="20.100000000000001" customHeight="1" thickBot="1" x14ac:dyDescent="0.3">
      <c r="A72" s="218"/>
      <c r="B72" s="46"/>
      <c r="C72" s="46"/>
      <c r="D72" s="46"/>
      <c r="E72" s="47" t="s">
        <v>648</v>
      </c>
      <c r="F72" s="283" t="s">
        <v>233</v>
      </c>
      <c r="G72" s="219" t="s">
        <v>554</v>
      </c>
      <c r="H72" s="284" t="s">
        <v>234</v>
      </c>
      <c r="I72" s="47" t="s">
        <v>648</v>
      </c>
      <c r="J72" s="46"/>
      <c r="K72" s="46"/>
      <c r="L72" s="218"/>
      <c r="M72" s="218"/>
      <c r="N72" s="218"/>
      <c r="O72" s="218"/>
    </row>
    <row r="73" spans="1:15" s="220" customFormat="1" ht="20.100000000000001" customHeight="1" thickBot="1" x14ac:dyDescent="0.3">
      <c r="A73" s="218"/>
      <c r="B73" s="46"/>
      <c r="C73" s="46"/>
      <c r="D73" s="46"/>
      <c r="E73" s="219" t="s">
        <v>584</v>
      </c>
      <c r="F73" s="285"/>
      <c r="G73" s="93"/>
      <c r="H73" s="286"/>
      <c r="I73" s="219" t="s">
        <v>588</v>
      </c>
      <c r="J73" s="46"/>
      <c r="K73" s="46"/>
      <c r="L73" s="218"/>
      <c r="M73" s="218"/>
      <c r="N73" s="218"/>
      <c r="O73" s="218"/>
    </row>
    <row r="74" spans="1:15" s="220" customFormat="1" ht="20.100000000000001" customHeight="1" thickBot="1" x14ac:dyDescent="0.3">
      <c r="A74" s="218"/>
      <c r="B74" s="46"/>
      <c r="C74" s="46"/>
      <c r="D74" s="46"/>
      <c r="E74" s="287" t="s">
        <v>235</v>
      </c>
      <c r="F74" s="288"/>
      <c r="G74" s="219" t="s">
        <v>555</v>
      </c>
      <c r="H74" s="286"/>
      <c r="I74" s="284" t="s">
        <v>236</v>
      </c>
      <c r="J74" s="46"/>
      <c r="K74" s="46"/>
      <c r="L74" s="218"/>
      <c r="M74" s="218"/>
      <c r="N74" s="218"/>
      <c r="O74" s="218"/>
    </row>
    <row r="75" spans="1:15" s="220" customFormat="1" ht="20.100000000000001" customHeight="1" thickBot="1" x14ac:dyDescent="0.3">
      <c r="A75" s="218"/>
      <c r="B75" s="46"/>
      <c r="C75" s="46"/>
      <c r="D75" s="46"/>
      <c r="E75" s="285"/>
      <c r="F75" s="46"/>
      <c r="G75" s="219" t="s">
        <v>636</v>
      </c>
      <c r="H75" s="285"/>
      <c r="I75" s="286"/>
      <c r="J75" s="46"/>
      <c r="K75" s="46"/>
      <c r="L75" s="218"/>
      <c r="M75" s="218"/>
      <c r="N75" s="218"/>
      <c r="O75" s="218"/>
    </row>
    <row r="76" spans="1:15" s="220" customFormat="1" ht="20.100000000000001" customHeight="1" thickBot="1" x14ac:dyDescent="0.3">
      <c r="A76" s="218"/>
      <c r="B76" s="46"/>
      <c r="C76" s="46"/>
      <c r="D76" s="26" t="s">
        <v>632</v>
      </c>
      <c r="E76" s="285"/>
      <c r="F76" s="46"/>
      <c r="G76" s="317" t="s">
        <v>556</v>
      </c>
      <c r="H76" s="46"/>
      <c r="I76" s="286"/>
      <c r="J76" s="289" t="s">
        <v>632</v>
      </c>
      <c r="K76" s="46"/>
      <c r="L76" s="218"/>
      <c r="M76" s="218"/>
      <c r="N76" s="218"/>
      <c r="O76" s="218"/>
    </row>
    <row r="77" spans="1:15" s="220" customFormat="1" ht="20.100000000000001" customHeight="1" thickBot="1" x14ac:dyDescent="0.3">
      <c r="A77" s="218"/>
      <c r="B77" s="46"/>
      <c r="C77" s="46"/>
      <c r="D77" s="176" t="s">
        <v>590</v>
      </c>
      <c r="E77" s="285"/>
      <c r="F77" s="46"/>
      <c r="G77" s="46"/>
      <c r="H77" s="46"/>
      <c r="I77" s="286"/>
      <c r="J77" s="178" t="s">
        <v>599</v>
      </c>
      <c r="K77" s="46"/>
      <c r="L77" s="218"/>
      <c r="M77" s="218"/>
      <c r="N77" s="218"/>
      <c r="O77" s="218"/>
    </row>
    <row r="78" spans="1:15" s="220" customFormat="1" ht="20.100000000000001" customHeight="1" thickBot="1" x14ac:dyDescent="0.3">
      <c r="A78" s="218"/>
      <c r="B78" s="46"/>
      <c r="C78" s="46"/>
      <c r="D78" s="285"/>
      <c r="E78" s="285"/>
      <c r="F78" s="46"/>
      <c r="G78" s="219" t="s">
        <v>578</v>
      </c>
      <c r="H78" s="46"/>
      <c r="I78" s="286"/>
      <c r="J78" s="286"/>
      <c r="K78" s="46"/>
      <c r="L78" s="218"/>
      <c r="M78" s="218"/>
      <c r="N78" s="218"/>
      <c r="O78" s="218"/>
    </row>
    <row r="79" spans="1:15" s="220" customFormat="1" ht="20.100000000000001" customHeight="1" thickBot="1" x14ac:dyDescent="0.3">
      <c r="A79" s="218"/>
      <c r="B79" s="46"/>
      <c r="C79" s="46"/>
      <c r="D79" s="285"/>
      <c r="E79" s="285"/>
      <c r="F79" s="219" t="s">
        <v>559</v>
      </c>
      <c r="G79" s="219" t="s">
        <v>638</v>
      </c>
      <c r="H79" s="219" t="s">
        <v>561</v>
      </c>
      <c r="I79" s="286"/>
      <c r="J79" s="286"/>
      <c r="K79" s="46"/>
      <c r="L79" s="218"/>
      <c r="M79" s="218"/>
      <c r="N79" s="218"/>
      <c r="O79" s="218"/>
    </row>
    <row r="80" spans="1:15" s="220" customFormat="1" ht="20.100000000000001" customHeight="1" thickBot="1" x14ac:dyDescent="0.3">
      <c r="A80" s="218"/>
      <c r="B80" s="46"/>
      <c r="C80" s="46"/>
      <c r="D80" s="285"/>
      <c r="E80" s="285"/>
      <c r="F80" s="290" t="s">
        <v>238</v>
      </c>
      <c r="G80" s="219" t="s">
        <v>579</v>
      </c>
      <c r="H80" s="291" t="s">
        <v>239</v>
      </c>
      <c r="I80" s="292"/>
      <c r="J80" s="286"/>
      <c r="K80" s="46"/>
      <c r="L80" s="218"/>
      <c r="M80" s="218"/>
      <c r="N80" s="218"/>
      <c r="O80" s="218"/>
    </row>
    <row r="81" spans="1:15" s="220" customFormat="1" ht="20.100000000000001" customHeight="1" thickBot="1" x14ac:dyDescent="0.3">
      <c r="A81" s="218"/>
      <c r="B81" s="46"/>
      <c r="C81" s="219" t="s">
        <v>600</v>
      </c>
      <c r="D81" s="285"/>
      <c r="E81" s="219" t="s">
        <v>586</v>
      </c>
      <c r="F81" s="15" t="s">
        <v>621</v>
      </c>
      <c r="G81" s="93"/>
      <c r="H81" s="14" t="s">
        <v>621</v>
      </c>
      <c r="I81" s="219" t="s">
        <v>582</v>
      </c>
      <c r="J81" s="286"/>
      <c r="K81" s="46"/>
      <c r="L81" s="218"/>
      <c r="M81" s="218"/>
      <c r="N81" s="218"/>
      <c r="O81" s="218"/>
    </row>
    <row r="82" spans="1:15" s="220" customFormat="1" ht="20.100000000000001" customHeight="1" thickBot="1" x14ac:dyDescent="0.3">
      <c r="A82" s="218"/>
      <c r="B82" s="46"/>
      <c r="C82" s="293" t="s">
        <v>628</v>
      </c>
      <c r="D82" s="285"/>
      <c r="E82" s="25" t="s">
        <v>645</v>
      </c>
      <c r="F82" s="294" t="s">
        <v>42</v>
      </c>
      <c r="G82" s="219" t="s">
        <v>580</v>
      </c>
      <c r="H82" s="291" t="s">
        <v>240</v>
      </c>
      <c r="I82" s="295" t="s">
        <v>645</v>
      </c>
      <c r="J82" s="286"/>
      <c r="K82" s="219" t="s">
        <v>713</v>
      </c>
      <c r="L82" s="218"/>
      <c r="M82" s="218"/>
      <c r="N82" s="218"/>
      <c r="O82" s="218"/>
    </row>
    <row r="83" spans="1:15" s="220" customFormat="1" ht="20.100000000000001" customHeight="1" thickBot="1" x14ac:dyDescent="0.3">
      <c r="A83" s="218"/>
      <c r="B83" s="46"/>
      <c r="C83" s="285"/>
      <c r="D83" s="285"/>
      <c r="E83" s="46"/>
      <c r="F83" s="219" t="s">
        <v>560</v>
      </c>
      <c r="G83" s="296" t="s">
        <v>638</v>
      </c>
      <c r="H83" s="219" t="s">
        <v>562</v>
      </c>
      <c r="I83" s="46"/>
      <c r="J83" s="286"/>
      <c r="K83" s="293" t="s">
        <v>629</v>
      </c>
      <c r="L83" s="218"/>
      <c r="M83" s="218"/>
      <c r="N83" s="218"/>
      <c r="O83" s="218"/>
    </row>
    <row r="84" spans="1:15" s="220" customFormat="1" ht="20.100000000000001" customHeight="1" thickBot="1" x14ac:dyDescent="0.3">
      <c r="A84" s="218"/>
      <c r="B84" s="46"/>
      <c r="C84" s="285"/>
      <c r="D84" s="285"/>
      <c r="E84" s="46"/>
      <c r="F84" s="46"/>
      <c r="G84" s="219" t="s">
        <v>581</v>
      </c>
      <c r="H84" s="46"/>
      <c r="I84" s="46"/>
      <c r="J84" s="286"/>
      <c r="K84" s="286"/>
      <c r="L84" s="218"/>
      <c r="M84" s="218"/>
      <c r="N84" s="218"/>
      <c r="O84" s="218"/>
    </row>
    <row r="85" spans="1:15" s="220" customFormat="1" ht="20.100000000000001" customHeight="1" thickBot="1" x14ac:dyDescent="0.3">
      <c r="A85" s="218"/>
      <c r="B85" s="46"/>
      <c r="C85" s="285"/>
      <c r="D85" s="285"/>
      <c r="E85" s="46"/>
      <c r="F85" s="46"/>
      <c r="G85" s="46"/>
      <c r="H85" s="46"/>
      <c r="I85" s="46"/>
      <c r="J85" s="286"/>
      <c r="K85" s="286"/>
      <c r="L85" s="218"/>
      <c r="M85" s="218"/>
      <c r="N85" s="218"/>
      <c r="O85" s="218"/>
    </row>
    <row r="86" spans="1:15" s="220" customFormat="1" ht="20.100000000000001" customHeight="1" thickBot="1" x14ac:dyDescent="0.3">
      <c r="A86" s="218"/>
      <c r="B86" s="46"/>
      <c r="C86" s="285"/>
      <c r="D86" s="285"/>
      <c r="E86" s="46"/>
      <c r="F86" s="46"/>
      <c r="G86" s="219" t="s">
        <v>566</v>
      </c>
      <c r="H86" s="46"/>
      <c r="I86" s="46"/>
      <c r="J86" s="286"/>
      <c r="K86" s="286"/>
      <c r="L86" s="218"/>
      <c r="M86" s="218"/>
      <c r="N86" s="218"/>
      <c r="O86" s="218"/>
    </row>
    <row r="87" spans="1:15" s="220" customFormat="1" ht="20.100000000000001" customHeight="1" thickBot="1" x14ac:dyDescent="0.3">
      <c r="A87" s="218"/>
      <c r="B87" s="46"/>
      <c r="C87" s="285"/>
      <c r="D87" s="285"/>
      <c r="E87" s="46"/>
      <c r="F87" s="219" t="s">
        <v>570</v>
      </c>
      <c r="G87" s="219" t="s">
        <v>637</v>
      </c>
      <c r="H87" s="219" t="s">
        <v>574</v>
      </c>
      <c r="I87" s="46"/>
      <c r="J87" s="286"/>
      <c r="K87" s="286"/>
      <c r="L87" s="218"/>
      <c r="M87" s="218"/>
      <c r="N87" s="218"/>
      <c r="O87" s="218"/>
    </row>
    <row r="88" spans="1:15" s="220" customFormat="1" ht="20.100000000000001" customHeight="1" thickBot="1" x14ac:dyDescent="0.3">
      <c r="A88" s="218"/>
      <c r="B88" s="46"/>
      <c r="C88" s="285"/>
      <c r="D88" s="285"/>
      <c r="E88" s="46"/>
      <c r="F88" s="290" t="s">
        <v>242</v>
      </c>
      <c r="G88" s="219" t="s">
        <v>567</v>
      </c>
      <c r="H88" s="291" t="s">
        <v>243</v>
      </c>
      <c r="I88" s="46"/>
      <c r="J88" s="286"/>
      <c r="K88" s="286"/>
      <c r="L88" s="218"/>
      <c r="M88" s="218"/>
      <c r="N88" s="218"/>
      <c r="O88" s="218"/>
    </row>
    <row r="89" spans="1:15" s="220" customFormat="1" ht="20.100000000000001" customHeight="1" thickBot="1" x14ac:dyDescent="0.3">
      <c r="A89" s="218"/>
      <c r="B89" s="219" t="s">
        <v>670</v>
      </c>
      <c r="C89" s="285"/>
      <c r="D89" s="219" t="s">
        <v>572</v>
      </c>
      <c r="E89" s="297"/>
      <c r="F89" s="15" t="s">
        <v>622</v>
      </c>
      <c r="G89" s="93"/>
      <c r="H89" s="14" t="s">
        <v>622</v>
      </c>
      <c r="I89" s="297"/>
      <c r="J89" s="219" t="s">
        <v>576</v>
      </c>
      <c r="K89" s="298"/>
      <c r="L89" s="218"/>
      <c r="M89" s="218"/>
      <c r="N89" s="218"/>
      <c r="O89" s="218"/>
    </row>
    <row r="90" spans="1:15" s="220" customFormat="1" ht="20.100000000000001" customHeight="1" thickBot="1" x14ac:dyDescent="0.3">
      <c r="A90" s="218"/>
      <c r="B90" s="25" t="s">
        <v>630</v>
      </c>
      <c r="C90" s="285"/>
      <c r="D90" s="299" t="s">
        <v>634</v>
      </c>
      <c r="E90" s="46"/>
      <c r="F90" s="294" t="s">
        <v>50</v>
      </c>
      <c r="G90" s="219" t="s">
        <v>568</v>
      </c>
      <c r="H90" s="291" t="s">
        <v>245</v>
      </c>
      <c r="I90" s="46"/>
      <c r="J90" s="299" t="s">
        <v>634</v>
      </c>
      <c r="K90" s="286"/>
      <c r="L90" s="219" t="s">
        <v>669</v>
      </c>
      <c r="M90" s="218"/>
      <c r="N90" s="218"/>
      <c r="O90" s="218"/>
    </row>
    <row r="91" spans="1:15" s="220" customFormat="1" ht="20.100000000000001" customHeight="1" thickBot="1" x14ac:dyDescent="0.3">
      <c r="A91" s="218"/>
      <c r="B91" s="300"/>
      <c r="C91" s="285"/>
      <c r="D91" s="46"/>
      <c r="E91" s="46"/>
      <c r="F91" s="219" t="s">
        <v>571</v>
      </c>
      <c r="G91" s="219" t="s">
        <v>637</v>
      </c>
      <c r="H91" s="219" t="s">
        <v>575</v>
      </c>
      <c r="I91" s="46"/>
      <c r="J91" s="46"/>
      <c r="K91" s="286"/>
      <c r="L91" s="295" t="s">
        <v>630</v>
      </c>
      <c r="M91" s="218"/>
      <c r="N91" s="218"/>
      <c r="O91" s="218"/>
    </row>
    <row r="92" spans="1:15" s="220" customFormat="1" ht="20.100000000000001" customHeight="1" thickBot="1" x14ac:dyDescent="0.3">
      <c r="A92" s="218"/>
      <c r="B92" s="46"/>
      <c r="C92" s="285"/>
      <c r="D92" s="46"/>
      <c r="E92" s="46"/>
      <c r="F92" s="46"/>
      <c r="G92" s="219" t="s">
        <v>569</v>
      </c>
      <c r="H92" s="46"/>
      <c r="I92" s="46"/>
      <c r="J92" s="46"/>
      <c r="K92" s="286"/>
      <c r="L92" s="300"/>
      <c r="M92" s="218"/>
      <c r="N92" s="218"/>
      <c r="O92" s="218"/>
    </row>
    <row r="93" spans="1:15" s="220" customFormat="1" ht="20.100000000000001" customHeight="1" thickBot="1" x14ac:dyDescent="0.3">
      <c r="A93" s="218"/>
      <c r="B93" s="46"/>
      <c r="C93" s="285"/>
      <c r="D93" s="46"/>
      <c r="E93" s="46"/>
      <c r="F93" s="46"/>
      <c r="G93" s="46"/>
      <c r="H93" s="46"/>
      <c r="I93" s="46"/>
      <c r="J93" s="46"/>
      <c r="K93" s="286"/>
      <c r="L93" s="218"/>
      <c r="M93" s="218"/>
      <c r="N93" s="218"/>
      <c r="O93" s="218"/>
    </row>
    <row r="94" spans="1:15" s="220" customFormat="1" ht="20.100000000000001" customHeight="1" thickBot="1" x14ac:dyDescent="0.3">
      <c r="A94" s="218"/>
      <c r="B94" s="46"/>
      <c r="C94" s="285"/>
      <c r="D94" s="46"/>
      <c r="E94" s="46"/>
      <c r="F94" s="46"/>
      <c r="G94" s="219" t="s">
        <v>551</v>
      </c>
      <c r="H94" s="46"/>
      <c r="I94" s="46"/>
      <c r="J94" s="46"/>
      <c r="K94" s="286"/>
      <c r="L94" s="46"/>
      <c r="M94" s="301"/>
      <c r="N94" s="218"/>
      <c r="O94" s="218"/>
    </row>
    <row r="95" spans="1:15" s="220" customFormat="1" ht="20.100000000000001" customHeight="1" thickBot="1" x14ac:dyDescent="0.3">
      <c r="A95" s="218"/>
      <c r="B95" s="46"/>
      <c r="C95" s="285"/>
      <c r="D95" s="46"/>
      <c r="E95" s="46"/>
      <c r="F95" s="219" t="s">
        <v>591</v>
      </c>
      <c r="G95" s="219" t="s">
        <v>635</v>
      </c>
      <c r="H95" s="219" t="s">
        <v>597</v>
      </c>
      <c r="I95" s="46"/>
      <c r="J95" s="46"/>
      <c r="K95" s="286"/>
      <c r="L95" s="46"/>
      <c r="M95" s="46"/>
      <c r="N95" s="218"/>
      <c r="O95" s="218"/>
    </row>
    <row r="96" spans="1:15" s="220" customFormat="1" ht="20.100000000000001" customHeight="1" thickBot="1" x14ac:dyDescent="0.3">
      <c r="A96" s="218"/>
      <c r="B96" s="46"/>
      <c r="C96" s="285"/>
      <c r="D96" s="46"/>
      <c r="E96" s="46"/>
      <c r="F96" s="302" t="s">
        <v>23</v>
      </c>
      <c r="G96" s="219" t="s">
        <v>552</v>
      </c>
      <c r="H96" s="291" t="s">
        <v>246</v>
      </c>
      <c r="I96" s="46"/>
      <c r="J96" s="46"/>
      <c r="K96" s="286"/>
      <c r="L96" s="46"/>
      <c r="M96" s="46"/>
      <c r="N96" s="218"/>
      <c r="O96" s="218"/>
    </row>
    <row r="97" spans="1:15" s="220" customFormat="1" ht="20.100000000000001" customHeight="1" thickBot="1" x14ac:dyDescent="0.3">
      <c r="A97" s="218"/>
      <c r="B97" s="46"/>
      <c r="C97" s="285"/>
      <c r="D97" s="219" t="s">
        <v>557</v>
      </c>
      <c r="E97" s="297"/>
      <c r="F97" s="15" t="s">
        <v>646</v>
      </c>
      <c r="G97" s="4"/>
      <c r="H97" s="14" t="s">
        <v>646</v>
      </c>
      <c r="I97" s="297"/>
      <c r="J97" s="219" t="s">
        <v>564</v>
      </c>
      <c r="K97" s="286"/>
      <c r="L97" s="46"/>
      <c r="M97" s="46"/>
      <c r="N97" s="218"/>
      <c r="O97" s="218"/>
    </row>
    <row r="98" spans="1:15" s="220" customFormat="1" ht="20.100000000000001" customHeight="1" thickBot="1" x14ac:dyDescent="0.3">
      <c r="A98" s="218"/>
      <c r="B98" s="46"/>
      <c r="C98" s="289" t="s">
        <v>628</v>
      </c>
      <c r="D98" s="295" t="s">
        <v>633</v>
      </c>
      <c r="E98" s="46"/>
      <c r="F98" s="302" t="s">
        <v>58</v>
      </c>
      <c r="G98" s="219" t="s">
        <v>639</v>
      </c>
      <c r="H98" s="291" t="s">
        <v>247</v>
      </c>
      <c r="I98" s="46"/>
      <c r="J98" s="25" t="s">
        <v>633</v>
      </c>
      <c r="K98" s="286"/>
      <c r="L98" s="46"/>
      <c r="M98" s="46"/>
      <c r="N98" s="218"/>
      <c r="O98" s="218"/>
    </row>
    <row r="99" spans="1:15" s="220" customFormat="1" ht="20.100000000000001" customHeight="1" thickBot="1" x14ac:dyDescent="0.3">
      <c r="A99" s="218"/>
      <c r="B99" s="46"/>
      <c r="C99" s="219" t="s">
        <v>615</v>
      </c>
      <c r="D99" s="285"/>
      <c r="E99" s="46"/>
      <c r="F99" s="219" t="s">
        <v>592</v>
      </c>
      <c r="G99" s="219" t="s">
        <v>635</v>
      </c>
      <c r="H99" s="219" t="s">
        <v>598</v>
      </c>
      <c r="I99" s="46"/>
      <c r="J99" s="286"/>
      <c r="K99" s="26" t="s">
        <v>629</v>
      </c>
      <c r="L99" s="46"/>
      <c r="M99" s="46"/>
      <c r="N99" s="218"/>
      <c r="O99" s="218"/>
    </row>
    <row r="100" spans="1:15" s="220" customFormat="1" ht="20.100000000000001" customHeight="1" thickBot="1" x14ac:dyDescent="0.3">
      <c r="A100" s="218"/>
      <c r="B100" s="46"/>
      <c r="C100" s="46"/>
      <c r="D100" s="285"/>
      <c r="E100" s="46"/>
      <c r="F100" s="46"/>
      <c r="G100" s="219" t="s">
        <v>640</v>
      </c>
      <c r="H100" s="46"/>
      <c r="I100" s="46"/>
      <c r="J100" s="286"/>
      <c r="K100" s="219" t="s">
        <v>585</v>
      </c>
      <c r="L100" s="46"/>
      <c r="M100" s="46"/>
      <c r="N100" s="218"/>
      <c r="O100" s="218"/>
    </row>
    <row r="101" spans="1:15" s="220" customFormat="1" ht="20.100000000000001" customHeight="1" thickBot="1" x14ac:dyDescent="0.3">
      <c r="A101" s="218"/>
      <c r="B101" s="46"/>
      <c r="C101" s="46"/>
      <c r="D101" s="285"/>
      <c r="E101" s="46"/>
      <c r="F101" s="46"/>
      <c r="G101" s="46"/>
      <c r="H101" s="46"/>
      <c r="I101" s="46"/>
      <c r="J101" s="286"/>
      <c r="K101" s="46"/>
      <c r="L101" s="46"/>
      <c r="M101" s="46"/>
      <c r="N101" s="218"/>
      <c r="O101" s="218"/>
    </row>
    <row r="102" spans="1:15" s="220" customFormat="1" ht="20.100000000000001" customHeight="1" thickBot="1" x14ac:dyDescent="0.3">
      <c r="A102" s="218"/>
      <c r="B102" s="46"/>
      <c r="C102" s="46"/>
      <c r="D102" s="303"/>
      <c r="E102" s="46"/>
      <c r="F102" s="2"/>
      <c r="G102" s="219" t="s">
        <v>593</v>
      </c>
      <c r="H102" s="46"/>
      <c r="I102" s="46"/>
      <c r="J102" s="304"/>
      <c r="K102" s="46"/>
      <c r="L102" s="46"/>
      <c r="M102" s="46"/>
      <c r="N102" s="218"/>
      <c r="O102" s="218"/>
    </row>
    <row r="103" spans="1:15" s="220" customFormat="1" ht="20.100000000000001" customHeight="1" thickBot="1" x14ac:dyDescent="0.3">
      <c r="A103" s="218"/>
      <c r="B103" s="46"/>
      <c r="C103" s="46"/>
      <c r="D103" s="285"/>
      <c r="E103" s="46"/>
      <c r="F103" s="219" t="s">
        <v>563</v>
      </c>
      <c r="G103" s="219" t="s">
        <v>623</v>
      </c>
      <c r="H103" s="219" t="s">
        <v>558</v>
      </c>
      <c r="I103" s="46"/>
      <c r="J103" s="286"/>
      <c r="K103" s="46"/>
      <c r="L103" s="46"/>
      <c r="M103" s="46"/>
      <c r="N103" s="218"/>
      <c r="O103" s="218"/>
    </row>
    <row r="104" spans="1:15" s="220" customFormat="1" ht="20.100000000000001" customHeight="1" thickBot="1" x14ac:dyDescent="0.3">
      <c r="A104" s="218"/>
      <c r="B104" s="46"/>
      <c r="C104" s="46"/>
      <c r="D104" s="289" t="s">
        <v>631</v>
      </c>
      <c r="E104" s="46"/>
      <c r="F104" s="302" t="s">
        <v>89</v>
      </c>
      <c r="G104" s="219" t="s">
        <v>594</v>
      </c>
      <c r="H104" s="291" t="s">
        <v>237</v>
      </c>
      <c r="I104" s="46"/>
      <c r="J104" s="26" t="s">
        <v>631</v>
      </c>
      <c r="K104" s="46"/>
      <c r="L104" s="46"/>
      <c r="M104" s="46"/>
      <c r="N104" s="218"/>
      <c r="O104" s="218"/>
    </row>
    <row r="105" spans="1:15" s="220" customFormat="1" ht="20.100000000000001" customHeight="1" thickBot="1" x14ac:dyDescent="0.3">
      <c r="A105" s="218"/>
      <c r="B105" s="46"/>
      <c r="C105" s="46"/>
      <c r="D105" s="219" t="s">
        <v>614</v>
      </c>
      <c r="E105" s="297"/>
      <c r="F105" s="15" t="s">
        <v>647</v>
      </c>
      <c r="G105" s="93"/>
      <c r="H105" s="14" t="s">
        <v>647</v>
      </c>
      <c r="I105" s="297"/>
      <c r="J105" s="219" t="s">
        <v>613</v>
      </c>
      <c r="K105" s="46"/>
      <c r="L105" s="46"/>
      <c r="M105" s="46"/>
      <c r="N105" s="218"/>
      <c r="O105" s="218"/>
    </row>
    <row r="106" spans="1:15" s="220" customFormat="1" ht="20.100000000000001" customHeight="1" thickBot="1" x14ac:dyDescent="0.3">
      <c r="A106" s="218"/>
      <c r="B106" s="46"/>
      <c r="C106" s="46"/>
      <c r="D106" s="46"/>
      <c r="E106" s="46"/>
      <c r="F106" s="302" t="s">
        <v>641</v>
      </c>
      <c r="G106" s="219" t="s">
        <v>595</v>
      </c>
      <c r="H106" s="291" t="s">
        <v>644</v>
      </c>
      <c r="I106" s="46"/>
      <c r="J106" s="46"/>
      <c r="K106" s="46"/>
      <c r="L106" s="218"/>
      <c r="M106" s="46"/>
      <c r="N106" s="218"/>
      <c r="O106" s="218"/>
    </row>
    <row r="107" spans="1:15" s="220" customFormat="1" ht="20.100000000000001" customHeight="1" thickBot="1" x14ac:dyDescent="0.3">
      <c r="A107" s="218"/>
      <c r="B107" s="46"/>
      <c r="C107" s="46"/>
      <c r="D107" s="46"/>
      <c r="E107" s="46"/>
      <c r="F107" s="219" t="s">
        <v>607</v>
      </c>
      <c r="G107" s="219" t="s">
        <v>623</v>
      </c>
      <c r="H107" s="219" t="s">
        <v>609</v>
      </c>
      <c r="I107" s="46"/>
      <c r="J107" s="46"/>
      <c r="K107" s="46"/>
      <c r="L107" s="218"/>
      <c r="M107" s="218"/>
      <c r="N107" s="218"/>
      <c r="O107" s="218"/>
    </row>
    <row r="108" spans="1:15" s="220" customFormat="1" ht="20.100000000000001" customHeight="1" thickBot="1" x14ac:dyDescent="0.3">
      <c r="A108" s="218"/>
      <c r="B108" s="46"/>
      <c r="C108" s="46"/>
      <c r="D108" s="46"/>
      <c r="E108" s="46"/>
      <c r="F108" s="46"/>
      <c r="G108" s="219" t="s">
        <v>596</v>
      </c>
      <c r="H108" s="46"/>
      <c r="I108" s="46"/>
      <c r="J108" s="46"/>
      <c r="K108" s="46"/>
      <c r="L108" s="218"/>
      <c r="M108" s="218"/>
      <c r="N108" s="218"/>
      <c r="O108" s="218"/>
    </row>
    <row r="109" spans="1:15" s="220" customFormat="1" ht="20.100000000000001" customHeight="1" x14ac:dyDescent="0.25">
      <c r="A109" s="218"/>
      <c r="B109" s="46"/>
      <c r="C109" s="46"/>
      <c r="D109" s="46"/>
      <c r="E109" s="47"/>
      <c r="F109" s="46"/>
      <c r="G109" s="46"/>
      <c r="H109" s="46"/>
      <c r="I109" s="47"/>
      <c r="J109" s="46"/>
      <c r="K109" s="46"/>
      <c r="L109" s="218"/>
      <c r="M109" s="218"/>
      <c r="N109" s="218"/>
      <c r="O109" s="218"/>
    </row>
    <row r="110" spans="1:15" s="220" customFormat="1" ht="20.100000000000001" customHeight="1" thickBot="1" x14ac:dyDescent="0.3">
      <c r="A110" s="218"/>
      <c r="B110" s="282" t="s">
        <v>241</v>
      </c>
      <c r="C110" s="46"/>
      <c r="D110" s="46"/>
      <c r="E110" s="4" t="s">
        <v>645</v>
      </c>
      <c r="F110" s="46"/>
      <c r="G110" s="46"/>
      <c r="H110" s="46"/>
      <c r="I110" s="4" t="s">
        <v>645</v>
      </c>
      <c r="J110" s="46"/>
      <c r="K110" s="46"/>
      <c r="L110" s="282" t="s">
        <v>244</v>
      </c>
      <c r="M110" s="218"/>
      <c r="N110" s="218"/>
      <c r="O110" s="218"/>
    </row>
    <row r="111" spans="1:15" s="220" customFormat="1" ht="20.100000000000001" customHeight="1" thickBot="1" x14ac:dyDescent="0.3">
      <c r="A111" s="218"/>
      <c r="B111" s="46"/>
      <c r="C111" s="46"/>
      <c r="D111" s="26" t="s">
        <v>632</v>
      </c>
      <c r="E111" s="219" t="s">
        <v>587</v>
      </c>
      <c r="F111" s="305" t="s">
        <v>248</v>
      </c>
      <c r="G111" s="46"/>
      <c r="H111" s="306" t="s">
        <v>249</v>
      </c>
      <c r="I111" s="219" t="s">
        <v>583</v>
      </c>
      <c r="J111" s="289" t="s">
        <v>632</v>
      </c>
      <c r="K111" s="46"/>
      <c r="L111" s="218"/>
      <c r="M111" s="218"/>
      <c r="N111" s="218"/>
      <c r="O111" s="218"/>
    </row>
    <row r="112" spans="1:15" s="220" customFormat="1" ht="20.100000000000001" customHeight="1" thickBot="1" x14ac:dyDescent="0.3">
      <c r="A112" s="218"/>
      <c r="B112" s="46"/>
      <c r="C112" s="46"/>
      <c r="D112" s="219" t="s">
        <v>602</v>
      </c>
      <c r="E112" s="46"/>
      <c r="F112" s="46"/>
      <c r="G112" s="46"/>
      <c r="H112" s="46"/>
      <c r="I112" s="307"/>
      <c r="J112" s="219" t="s">
        <v>612</v>
      </c>
      <c r="K112" s="46"/>
      <c r="L112" s="218"/>
      <c r="M112" s="218"/>
      <c r="N112" s="218"/>
      <c r="O112" s="218"/>
    </row>
    <row r="113" spans="1:15" s="220" customFormat="1" ht="20.100000000000001" customHeight="1" x14ac:dyDescent="0.25">
      <c r="A113" s="218"/>
      <c r="B113" s="46"/>
      <c r="C113" s="46"/>
      <c r="D113" s="15"/>
      <c r="E113" s="308" t="s">
        <v>235</v>
      </c>
      <c r="F113" s="46"/>
      <c r="G113" s="46"/>
      <c r="H113" s="46"/>
      <c r="I113" s="291" t="s">
        <v>236</v>
      </c>
      <c r="J113" s="14"/>
      <c r="K113" s="46"/>
      <c r="L113" s="218"/>
      <c r="M113" s="218"/>
      <c r="N113" s="218"/>
      <c r="O113" s="218"/>
    </row>
    <row r="114" spans="1:15" s="220" customFormat="1" ht="20.100000000000001" customHeight="1" thickBot="1" x14ac:dyDescent="0.3">
      <c r="A114" s="218"/>
      <c r="B114" s="300"/>
      <c r="C114" s="46"/>
      <c r="D114" s="15"/>
      <c r="G114" s="46"/>
      <c r="H114" s="46"/>
      <c r="I114" s="93"/>
      <c r="J114" s="286"/>
      <c r="K114" s="46"/>
      <c r="L114" s="300"/>
      <c r="M114" s="218"/>
      <c r="N114" s="218"/>
      <c r="O114" s="218"/>
    </row>
    <row r="115" spans="1:15" s="220" customFormat="1" ht="20.100000000000001" customHeight="1" thickBot="1" x14ac:dyDescent="0.3">
      <c r="A115" s="218"/>
      <c r="B115" s="46"/>
      <c r="C115" s="219" t="s">
        <v>577</v>
      </c>
      <c r="D115" s="285"/>
      <c r="E115" s="309" t="s">
        <v>648</v>
      </c>
      <c r="G115" s="46"/>
      <c r="H115" s="46"/>
      <c r="I115" s="47" t="s">
        <v>648</v>
      </c>
      <c r="J115" s="286"/>
      <c r="K115" s="219" t="s">
        <v>605</v>
      </c>
      <c r="L115" s="46"/>
      <c r="M115" s="218"/>
      <c r="N115" s="218"/>
      <c r="O115" s="218"/>
    </row>
    <row r="116" spans="1:15" s="220" customFormat="1" ht="20.100000000000001" customHeight="1" thickBot="1" x14ac:dyDescent="0.3">
      <c r="A116" s="218"/>
      <c r="B116" s="46"/>
      <c r="C116" s="295" t="s">
        <v>628</v>
      </c>
      <c r="D116" s="285"/>
      <c r="E116" s="219" t="s">
        <v>603</v>
      </c>
      <c r="F116" s="305" t="s">
        <v>250</v>
      </c>
      <c r="H116" s="306" t="s">
        <v>251</v>
      </c>
      <c r="I116" s="219" t="s">
        <v>611</v>
      </c>
      <c r="J116" s="286"/>
      <c r="K116" s="25" t="s">
        <v>629</v>
      </c>
      <c r="L116" s="46"/>
      <c r="M116" s="218"/>
      <c r="N116" s="218"/>
      <c r="O116" s="218"/>
    </row>
    <row r="117" spans="1:15" s="220" customFormat="1" ht="20.100000000000001" customHeight="1" thickBot="1" x14ac:dyDescent="0.3">
      <c r="A117" s="218"/>
      <c r="B117" s="46"/>
      <c r="C117" s="285"/>
      <c r="D117" s="219" t="s">
        <v>604</v>
      </c>
      <c r="E117" s="46"/>
      <c r="I117" s="46"/>
      <c r="J117" s="219" t="s">
        <v>610</v>
      </c>
      <c r="K117" s="286"/>
      <c r="L117" s="46"/>
      <c r="M117" s="218"/>
      <c r="N117" s="218"/>
      <c r="O117" s="218"/>
    </row>
    <row r="118" spans="1:15" s="220" customFormat="1" ht="20.100000000000001" customHeight="1" thickBot="1" x14ac:dyDescent="0.3">
      <c r="A118" s="218"/>
      <c r="B118" s="309" t="s">
        <v>630</v>
      </c>
      <c r="C118" s="285"/>
      <c r="D118" s="299" t="s">
        <v>634</v>
      </c>
      <c r="E118" s="308" t="s">
        <v>233</v>
      </c>
      <c r="F118" s="46"/>
      <c r="G118" s="46"/>
      <c r="H118" s="46"/>
      <c r="I118" s="291" t="s">
        <v>234</v>
      </c>
      <c r="J118" s="295" t="s">
        <v>634</v>
      </c>
      <c r="K118" s="286"/>
      <c r="L118" s="309" t="s">
        <v>630</v>
      </c>
      <c r="M118" s="218"/>
      <c r="N118" s="218"/>
      <c r="O118" s="218"/>
    </row>
    <row r="119" spans="1:15" s="220" customFormat="1" ht="20.100000000000001" customHeight="1" thickBot="1" x14ac:dyDescent="0.3">
      <c r="A119" s="218"/>
      <c r="B119" s="219" t="s">
        <v>667</v>
      </c>
      <c r="C119" s="285"/>
      <c r="D119" s="46"/>
      <c r="E119" s="46"/>
      <c r="F119" s="310"/>
      <c r="G119" s="310"/>
      <c r="H119" s="310"/>
      <c r="I119" s="311"/>
      <c r="J119" s="46"/>
      <c r="K119" s="286"/>
      <c r="L119" s="219" t="s">
        <v>668</v>
      </c>
      <c r="M119" s="218"/>
      <c r="N119" s="218"/>
      <c r="O119" s="218"/>
    </row>
    <row r="120" spans="1:15" s="220" customFormat="1" ht="20.100000000000001" customHeight="1" x14ac:dyDescent="0.25">
      <c r="A120" s="218"/>
      <c r="B120" s="46"/>
      <c r="C120" s="285"/>
      <c r="D120" s="46"/>
      <c r="E120" s="312"/>
      <c r="F120" s="310"/>
      <c r="G120" s="313"/>
      <c r="H120" s="310"/>
      <c r="I120" s="46"/>
      <c r="J120" s="46"/>
      <c r="K120" s="286"/>
      <c r="L120" s="218"/>
      <c r="M120" s="218"/>
      <c r="N120" s="218"/>
      <c r="O120" s="218"/>
    </row>
    <row r="121" spans="1:15" s="220" customFormat="1" ht="20.100000000000001" customHeight="1" thickBot="1" x14ac:dyDescent="0.3">
      <c r="A121" s="218"/>
      <c r="B121" s="46"/>
      <c r="C121" s="285"/>
      <c r="D121" s="309" t="s">
        <v>633</v>
      </c>
      <c r="E121" s="314"/>
      <c r="F121" s="310"/>
      <c r="G121" s="313"/>
      <c r="H121" s="310"/>
      <c r="I121" s="315"/>
      <c r="J121" s="309" t="s">
        <v>633</v>
      </c>
      <c r="K121" s="286"/>
      <c r="L121" s="218"/>
      <c r="M121" s="218"/>
      <c r="N121" s="218"/>
      <c r="O121" s="218"/>
    </row>
    <row r="122" spans="1:15" s="220" customFormat="1" ht="20.100000000000001" customHeight="1" thickBot="1" x14ac:dyDescent="0.3">
      <c r="A122" s="218"/>
      <c r="B122" s="46"/>
      <c r="C122" s="289" t="s">
        <v>628</v>
      </c>
      <c r="D122" s="219" t="s">
        <v>606</v>
      </c>
      <c r="E122" s="305" t="s">
        <v>252</v>
      </c>
      <c r="F122" s="310"/>
      <c r="G122" s="310"/>
      <c r="H122" s="310"/>
      <c r="I122" s="306" t="s">
        <v>253</v>
      </c>
      <c r="J122" s="219" t="s">
        <v>608</v>
      </c>
      <c r="K122" s="26" t="s">
        <v>629</v>
      </c>
      <c r="L122" s="46"/>
      <c r="M122" s="218"/>
      <c r="N122" s="218"/>
      <c r="O122" s="218"/>
    </row>
    <row r="123" spans="1:15" s="220" customFormat="1" ht="20.100000000000001" customHeight="1" thickBot="1" x14ac:dyDescent="0.3">
      <c r="A123" s="218"/>
      <c r="B123" s="46"/>
      <c r="C123" s="176" t="s">
        <v>573</v>
      </c>
      <c r="D123" s="285"/>
      <c r="E123" s="314"/>
      <c r="F123" s="310"/>
      <c r="G123" s="310"/>
      <c r="H123" s="310"/>
      <c r="I123" s="315"/>
      <c r="J123" s="286"/>
      <c r="K123" s="219" t="s">
        <v>601</v>
      </c>
      <c r="L123" s="46"/>
      <c r="M123" s="218"/>
      <c r="N123" s="218"/>
      <c r="O123" s="218"/>
    </row>
    <row r="124" spans="1:15" s="220" customFormat="1" ht="20.100000000000001" customHeight="1" thickBot="1" x14ac:dyDescent="0.3">
      <c r="A124" s="218"/>
      <c r="B124" s="46"/>
      <c r="C124" s="46"/>
      <c r="D124" s="219" t="s">
        <v>589</v>
      </c>
      <c r="E124" s="305" t="s">
        <v>642</v>
      </c>
      <c r="F124" s="310"/>
      <c r="G124" s="310"/>
      <c r="H124" s="310"/>
      <c r="I124" s="291" t="s">
        <v>643</v>
      </c>
      <c r="J124" s="219" t="s">
        <v>565</v>
      </c>
      <c r="K124" s="46"/>
      <c r="L124" s="218"/>
      <c r="M124" s="218"/>
      <c r="N124" s="218"/>
      <c r="O124" s="218"/>
    </row>
    <row r="125" spans="1:15" s="220" customFormat="1" ht="20.100000000000001" customHeight="1" thickBot="1" x14ac:dyDescent="0.3">
      <c r="A125" s="218"/>
      <c r="B125" s="46"/>
      <c r="C125" s="46"/>
      <c r="D125" s="299" t="s">
        <v>631</v>
      </c>
      <c r="E125" s="46"/>
      <c r="F125" s="310"/>
      <c r="G125" s="46"/>
      <c r="I125" s="316"/>
      <c r="J125" s="299" t="s">
        <v>631</v>
      </c>
      <c r="K125" s="46"/>
      <c r="L125" s="218"/>
      <c r="M125" s="218"/>
      <c r="N125" s="218"/>
      <c r="O125" s="218"/>
    </row>
    <row r="126" spans="1:15" s="220" customFormat="1" ht="20.100000000000001" customHeight="1" thickBot="1" x14ac:dyDescent="0.3">
      <c r="A126" s="218"/>
      <c r="B126" s="46"/>
      <c r="C126" s="46"/>
      <c r="D126" s="46"/>
      <c r="E126" s="266"/>
      <c r="F126" s="267"/>
      <c r="G126" s="268" t="s">
        <v>516</v>
      </c>
      <c r="H126" s="267"/>
      <c r="I126" s="269"/>
      <c r="J126" s="46"/>
      <c r="K126" s="46"/>
      <c r="L126" s="218"/>
      <c r="M126" s="218"/>
      <c r="N126" s="218"/>
    </row>
    <row r="127" spans="1:15" s="220" customFormat="1" ht="20.100000000000001" customHeight="1" x14ac:dyDescent="0.25">
      <c r="A127" s="218"/>
      <c r="B127" s="46"/>
      <c r="C127" s="46"/>
      <c r="D127" s="46"/>
      <c r="E127" s="270" t="s">
        <v>616</v>
      </c>
      <c r="F127" s="271" t="s">
        <v>624</v>
      </c>
      <c r="G127" s="272" t="s">
        <v>649</v>
      </c>
      <c r="H127" s="271" t="s">
        <v>652</v>
      </c>
      <c r="I127" s="273" t="s">
        <v>656</v>
      </c>
      <c r="J127" s="46"/>
      <c r="K127" s="46"/>
      <c r="L127" s="218"/>
      <c r="M127" s="218"/>
      <c r="N127" s="218"/>
    </row>
    <row r="128" spans="1:15" s="220" customFormat="1" ht="20.100000000000001" customHeight="1" x14ac:dyDescent="0.25">
      <c r="A128" s="218"/>
      <c r="B128" s="46"/>
      <c r="C128" s="46"/>
      <c r="D128" s="46"/>
      <c r="E128" s="274" t="s">
        <v>617</v>
      </c>
      <c r="F128" s="275" t="s">
        <v>625</v>
      </c>
      <c r="G128" s="276" t="s">
        <v>650</v>
      </c>
      <c r="H128" s="275" t="s">
        <v>653</v>
      </c>
      <c r="I128" s="277" t="s">
        <v>797</v>
      </c>
      <c r="J128" s="46"/>
      <c r="K128" s="46"/>
      <c r="L128" s="218"/>
      <c r="M128" s="218"/>
      <c r="N128" s="218"/>
    </row>
    <row r="129" spans="1:14" s="220" customFormat="1" ht="20.100000000000001" customHeight="1" x14ac:dyDescent="0.25">
      <c r="A129" s="218"/>
      <c r="B129" s="46"/>
      <c r="C129" s="46"/>
      <c r="D129" s="46"/>
      <c r="E129" s="274" t="s">
        <v>618</v>
      </c>
      <c r="F129" s="275" t="s">
        <v>626</v>
      </c>
      <c r="G129" s="275" t="s">
        <v>651</v>
      </c>
      <c r="H129" s="275" t="s">
        <v>654</v>
      </c>
      <c r="I129" s="277" t="s">
        <v>798</v>
      </c>
      <c r="J129" s="46"/>
      <c r="K129" s="46"/>
      <c r="L129" s="218"/>
      <c r="M129" s="218"/>
      <c r="N129" s="218"/>
    </row>
    <row r="130" spans="1:14" s="220" customFormat="1" ht="20.100000000000001" customHeight="1" thickBot="1" x14ac:dyDescent="0.3">
      <c r="A130" s="218"/>
      <c r="B130" s="46"/>
      <c r="C130" s="46"/>
      <c r="D130" s="46"/>
      <c r="E130" s="278" t="s">
        <v>619</v>
      </c>
      <c r="F130" s="279" t="s">
        <v>627</v>
      </c>
      <c r="G130" s="280" t="s">
        <v>796</v>
      </c>
      <c r="H130" s="279" t="s">
        <v>655</v>
      </c>
      <c r="I130" s="281"/>
      <c r="J130" s="46"/>
      <c r="K130" s="46"/>
      <c r="L130" s="218"/>
      <c r="M130" s="218"/>
      <c r="N130" s="218"/>
    </row>
    <row r="131" spans="1:14" s="220" customFormat="1" ht="20.100000000000001" customHeight="1" x14ac:dyDescent="0.25">
      <c r="A131" s="218"/>
      <c r="B131" s="46"/>
      <c r="C131" s="46"/>
      <c r="D131" s="46"/>
      <c r="E131" s="46"/>
      <c r="F131" s="46"/>
      <c r="G131" s="47" t="s">
        <v>795</v>
      </c>
      <c r="H131" s="46"/>
      <c r="I131" s="46"/>
      <c r="J131" s="46"/>
      <c r="K131" s="46"/>
      <c r="L131" s="218"/>
      <c r="M131" s="218"/>
      <c r="N131" s="218"/>
    </row>
    <row r="133" spans="1:14" x14ac:dyDescent="0.25">
      <c r="B133" s="173"/>
      <c r="L133" s="173"/>
    </row>
  </sheetData>
  <printOptions horizontalCentered="1" verticalCentered="1"/>
  <pageMargins left="0.35433070866141736" right="0.39370078740157483" top="0.39370078740157483" bottom="0.43307086614173229" header="0.31496062992125984" footer="0.31496062992125984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4.25" x14ac:dyDescent="0.2"/>
  <cols>
    <col min="1" max="4" width="8.7109375" style="218" customWidth="1"/>
    <col min="5" max="8" width="25.7109375" style="218" customWidth="1"/>
    <col min="9" max="14" width="20.7109375" style="218" customWidth="1"/>
    <col min="15" max="16" width="11.42578125" style="220"/>
    <col min="17" max="17" width="8.7109375" style="220" customWidth="1"/>
    <col min="18" max="18" width="14.7109375" style="220" customWidth="1"/>
    <col min="19" max="19" width="45.7109375" style="220" customWidth="1"/>
    <col min="20" max="22" width="20.7109375" style="218" customWidth="1"/>
    <col min="23" max="16384" width="11.42578125" style="220"/>
  </cols>
  <sheetData>
    <row r="1" spans="1:22" ht="30" customHeight="1" thickBot="1" x14ac:dyDescent="0.25">
      <c r="A1" s="24"/>
      <c r="B1" s="20"/>
      <c r="C1" s="20"/>
      <c r="D1" s="336" t="s">
        <v>330</v>
      </c>
      <c r="E1" s="337" t="s">
        <v>671</v>
      </c>
      <c r="F1" s="20"/>
      <c r="G1" s="20"/>
      <c r="H1" s="20"/>
      <c r="I1" s="24"/>
      <c r="K1" s="2"/>
      <c r="L1" s="2"/>
      <c r="M1" s="2"/>
      <c r="N1" s="2"/>
      <c r="Q1" s="100" t="s">
        <v>807</v>
      </c>
      <c r="T1" s="24"/>
      <c r="V1" s="2"/>
    </row>
    <row r="2" spans="1:22" s="46" customFormat="1" ht="30" customHeight="1" thickBot="1" x14ac:dyDescent="0.3">
      <c r="A2" s="338" t="s">
        <v>254</v>
      </c>
      <c r="B2" s="339" t="s">
        <v>5</v>
      </c>
      <c r="C2" s="339" t="s">
        <v>4</v>
      </c>
      <c r="D2" s="339" t="s">
        <v>6</v>
      </c>
      <c r="E2" s="339" t="s">
        <v>0</v>
      </c>
      <c r="F2" s="339" t="s">
        <v>1</v>
      </c>
      <c r="G2" s="339" t="s">
        <v>2</v>
      </c>
      <c r="H2" s="339" t="s">
        <v>3</v>
      </c>
      <c r="I2" s="340" t="s">
        <v>7</v>
      </c>
      <c r="J2" s="340" t="s">
        <v>8</v>
      </c>
      <c r="K2" s="340" t="s">
        <v>9</v>
      </c>
      <c r="L2" s="340" t="s">
        <v>10</v>
      </c>
      <c r="M2" s="340" t="s">
        <v>11</v>
      </c>
      <c r="N2" s="341" t="s">
        <v>12</v>
      </c>
      <c r="Q2" s="338" t="s">
        <v>6</v>
      </c>
      <c r="R2" s="339" t="s">
        <v>0</v>
      </c>
      <c r="S2" s="339" t="s">
        <v>449</v>
      </c>
      <c r="T2" s="340" t="s">
        <v>7</v>
      </c>
      <c r="U2" s="340" t="s">
        <v>8</v>
      </c>
      <c r="V2" s="341" t="s">
        <v>9</v>
      </c>
    </row>
    <row r="3" spans="1:22" s="46" customFormat="1" ht="30" customHeight="1" x14ac:dyDescent="0.25">
      <c r="A3" s="342" t="s">
        <v>306</v>
      </c>
      <c r="B3" s="343" t="s">
        <v>328</v>
      </c>
      <c r="C3" s="343" t="s">
        <v>33</v>
      </c>
      <c r="D3" s="343">
        <v>1</v>
      </c>
      <c r="E3" s="344" t="s">
        <v>268</v>
      </c>
      <c r="F3" s="344" t="s">
        <v>331</v>
      </c>
      <c r="G3" s="344" t="s">
        <v>332</v>
      </c>
      <c r="H3" s="344" t="s">
        <v>340</v>
      </c>
      <c r="I3" s="345" t="s">
        <v>673</v>
      </c>
      <c r="J3" s="345" t="s">
        <v>677</v>
      </c>
      <c r="K3" s="346" t="s">
        <v>693</v>
      </c>
      <c r="L3" s="346" t="s">
        <v>694</v>
      </c>
      <c r="M3" s="346" t="s">
        <v>695</v>
      </c>
      <c r="N3" s="347" t="s">
        <v>689</v>
      </c>
      <c r="Q3" s="342">
        <v>1</v>
      </c>
      <c r="R3" s="345" t="s">
        <v>268</v>
      </c>
      <c r="S3" s="345"/>
      <c r="T3" s="345" t="s">
        <v>673</v>
      </c>
      <c r="U3" s="345" t="s">
        <v>677</v>
      </c>
      <c r="V3" s="347" t="s">
        <v>693</v>
      </c>
    </row>
    <row r="4" spans="1:22" s="46" customFormat="1" ht="30" customHeight="1" x14ac:dyDescent="0.25">
      <c r="A4" s="348" t="s">
        <v>306</v>
      </c>
      <c r="B4" s="349" t="s">
        <v>328</v>
      </c>
      <c r="C4" s="349" t="s">
        <v>33</v>
      </c>
      <c r="D4" s="349">
        <v>2</v>
      </c>
      <c r="E4" s="350" t="s">
        <v>269</v>
      </c>
      <c r="F4" s="350" t="s">
        <v>341</v>
      </c>
      <c r="G4" s="350" t="s">
        <v>333</v>
      </c>
      <c r="H4" s="350" t="s">
        <v>342</v>
      </c>
      <c r="I4" s="351" t="s">
        <v>673</v>
      </c>
      <c r="J4" s="351" t="s">
        <v>677</v>
      </c>
      <c r="K4" s="352" t="s">
        <v>693</v>
      </c>
      <c r="L4" s="352" t="s">
        <v>694</v>
      </c>
      <c r="M4" s="352" t="s">
        <v>695</v>
      </c>
      <c r="N4" s="353" t="s">
        <v>689</v>
      </c>
      <c r="Q4" s="348">
        <v>2</v>
      </c>
      <c r="R4" s="351" t="s">
        <v>269</v>
      </c>
      <c r="S4" s="351"/>
      <c r="T4" s="351" t="s">
        <v>673</v>
      </c>
      <c r="U4" s="351" t="s">
        <v>677</v>
      </c>
      <c r="V4" s="353" t="s">
        <v>693</v>
      </c>
    </row>
    <row r="5" spans="1:22" s="46" customFormat="1" ht="30" customHeight="1" x14ac:dyDescent="0.25">
      <c r="A5" s="348" t="s">
        <v>306</v>
      </c>
      <c r="B5" s="349" t="s">
        <v>329</v>
      </c>
      <c r="C5" s="349" t="s">
        <v>35</v>
      </c>
      <c r="D5" s="349">
        <v>3</v>
      </c>
      <c r="E5" s="350" t="s">
        <v>270</v>
      </c>
      <c r="F5" s="350" t="s">
        <v>343</v>
      </c>
      <c r="G5" s="350" t="s">
        <v>334</v>
      </c>
      <c r="H5" s="350" t="s">
        <v>344</v>
      </c>
      <c r="I5" s="351" t="s">
        <v>673</v>
      </c>
      <c r="J5" s="351" t="s">
        <v>677</v>
      </c>
      <c r="K5" s="352" t="s">
        <v>693</v>
      </c>
      <c r="L5" s="352" t="s">
        <v>694</v>
      </c>
      <c r="M5" s="352" t="s">
        <v>695</v>
      </c>
      <c r="N5" s="353" t="s">
        <v>689</v>
      </c>
      <c r="Q5" s="348">
        <v>3</v>
      </c>
      <c r="R5" s="351" t="s">
        <v>270</v>
      </c>
      <c r="S5" s="351"/>
      <c r="T5" s="351" t="s">
        <v>673</v>
      </c>
      <c r="U5" s="351" t="s">
        <v>677</v>
      </c>
      <c r="V5" s="353" t="s">
        <v>693</v>
      </c>
    </row>
    <row r="6" spans="1:22" s="46" customFormat="1" ht="30" customHeight="1" x14ac:dyDescent="0.25">
      <c r="A6" s="348" t="s">
        <v>306</v>
      </c>
      <c r="B6" s="349" t="s">
        <v>329</v>
      </c>
      <c r="C6" s="349" t="s">
        <v>35</v>
      </c>
      <c r="D6" s="349">
        <v>4</v>
      </c>
      <c r="E6" s="350" t="s">
        <v>271</v>
      </c>
      <c r="F6" s="350" t="s">
        <v>345</v>
      </c>
      <c r="G6" s="350" t="s">
        <v>335</v>
      </c>
      <c r="H6" s="350" t="s">
        <v>346</v>
      </c>
      <c r="I6" s="351" t="s">
        <v>673</v>
      </c>
      <c r="J6" s="351" t="s">
        <v>677</v>
      </c>
      <c r="K6" s="352" t="s">
        <v>693</v>
      </c>
      <c r="L6" s="352" t="s">
        <v>694</v>
      </c>
      <c r="M6" s="352" t="s">
        <v>695</v>
      </c>
      <c r="N6" s="353" t="s">
        <v>689</v>
      </c>
      <c r="Q6" s="348">
        <v>4</v>
      </c>
      <c r="R6" s="351" t="s">
        <v>271</v>
      </c>
      <c r="S6" s="351"/>
      <c r="T6" s="351" t="s">
        <v>673</v>
      </c>
      <c r="U6" s="351" t="s">
        <v>677</v>
      </c>
      <c r="V6" s="353" t="s">
        <v>693</v>
      </c>
    </row>
    <row r="7" spans="1:22" s="46" customFormat="1" ht="30" customHeight="1" x14ac:dyDescent="0.25">
      <c r="A7" s="348" t="s">
        <v>306</v>
      </c>
      <c r="B7" s="349" t="s">
        <v>310</v>
      </c>
      <c r="C7" s="349" t="s">
        <v>24</v>
      </c>
      <c r="D7" s="349">
        <v>5</v>
      </c>
      <c r="E7" s="350" t="s">
        <v>272</v>
      </c>
      <c r="F7" s="350" t="s">
        <v>347</v>
      </c>
      <c r="G7" s="350" t="s">
        <v>336</v>
      </c>
      <c r="H7" s="350" t="s">
        <v>348</v>
      </c>
      <c r="I7" s="351" t="s">
        <v>673</v>
      </c>
      <c r="J7" s="351" t="s">
        <v>677</v>
      </c>
      <c r="K7" s="352" t="s">
        <v>693</v>
      </c>
      <c r="L7" s="352" t="s">
        <v>694</v>
      </c>
      <c r="M7" s="352" t="s">
        <v>695</v>
      </c>
      <c r="N7" s="353" t="s">
        <v>689</v>
      </c>
      <c r="Q7" s="348">
        <v>5</v>
      </c>
      <c r="R7" s="351" t="s">
        <v>272</v>
      </c>
      <c r="S7" s="351"/>
      <c r="T7" s="351" t="s">
        <v>673</v>
      </c>
      <c r="U7" s="351" t="s">
        <v>677</v>
      </c>
      <c r="V7" s="353" t="s">
        <v>693</v>
      </c>
    </row>
    <row r="8" spans="1:22" s="46" customFormat="1" ht="30" customHeight="1" x14ac:dyDescent="0.25">
      <c r="A8" s="348" t="s">
        <v>306</v>
      </c>
      <c r="B8" s="349" t="s">
        <v>310</v>
      </c>
      <c r="C8" s="349" t="s">
        <v>24</v>
      </c>
      <c r="D8" s="349">
        <v>6</v>
      </c>
      <c r="E8" s="350" t="s">
        <v>273</v>
      </c>
      <c r="F8" s="350" t="s">
        <v>349</v>
      </c>
      <c r="G8" s="350" t="s">
        <v>337</v>
      </c>
      <c r="H8" s="350" t="s">
        <v>350</v>
      </c>
      <c r="I8" s="351" t="s">
        <v>673</v>
      </c>
      <c r="J8" s="351" t="s">
        <v>677</v>
      </c>
      <c r="K8" s="352" t="s">
        <v>693</v>
      </c>
      <c r="L8" s="352" t="s">
        <v>694</v>
      </c>
      <c r="M8" s="352" t="s">
        <v>695</v>
      </c>
      <c r="N8" s="353" t="s">
        <v>689</v>
      </c>
      <c r="Q8" s="348">
        <v>6</v>
      </c>
      <c r="R8" s="351" t="s">
        <v>273</v>
      </c>
      <c r="S8" s="351"/>
      <c r="T8" s="351" t="s">
        <v>673</v>
      </c>
      <c r="U8" s="351" t="s">
        <v>677</v>
      </c>
      <c r="V8" s="353" t="s">
        <v>693</v>
      </c>
    </row>
    <row r="9" spans="1:22" s="46" customFormat="1" ht="30" customHeight="1" x14ac:dyDescent="0.25">
      <c r="A9" s="348" t="s">
        <v>306</v>
      </c>
      <c r="B9" s="349" t="s">
        <v>311</v>
      </c>
      <c r="C9" s="349" t="s">
        <v>26</v>
      </c>
      <c r="D9" s="349">
        <v>7</v>
      </c>
      <c r="E9" s="350" t="s">
        <v>274</v>
      </c>
      <c r="F9" s="350" t="s">
        <v>351</v>
      </c>
      <c r="G9" s="350" t="s">
        <v>338</v>
      </c>
      <c r="H9" s="350" t="s">
        <v>352</v>
      </c>
      <c r="I9" s="351" t="s">
        <v>673</v>
      </c>
      <c r="J9" s="351" t="s">
        <v>677</v>
      </c>
      <c r="K9" s="352" t="s">
        <v>693</v>
      </c>
      <c r="L9" s="352" t="s">
        <v>694</v>
      </c>
      <c r="M9" s="352" t="s">
        <v>695</v>
      </c>
      <c r="N9" s="353" t="s">
        <v>689</v>
      </c>
      <c r="Q9" s="348">
        <v>7</v>
      </c>
      <c r="R9" s="351" t="s">
        <v>274</v>
      </c>
      <c r="S9" s="351"/>
      <c r="T9" s="351" t="s">
        <v>673</v>
      </c>
      <c r="U9" s="351" t="s">
        <v>677</v>
      </c>
      <c r="V9" s="353" t="s">
        <v>693</v>
      </c>
    </row>
    <row r="10" spans="1:22" s="46" customFormat="1" ht="30" customHeight="1" thickBot="1" x14ac:dyDescent="0.3">
      <c r="A10" s="354" t="s">
        <v>306</v>
      </c>
      <c r="B10" s="355" t="s">
        <v>311</v>
      </c>
      <c r="C10" s="355" t="s">
        <v>26</v>
      </c>
      <c r="D10" s="355">
        <v>8</v>
      </c>
      <c r="E10" s="356" t="s">
        <v>275</v>
      </c>
      <c r="F10" s="356" t="s">
        <v>353</v>
      </c>
      <c r="G10" s="356" t="s">
        <v>339</v>
      </c>
      <c r="H10" s="356" t="s">
        <v>354</v>
      </c>
      <c r="I10" s="357" t="s">
        <v>673</v>
      </c>
      <c r="J10" s="357" t="s">
        <v>677</v>
      </c>
      <c r="K10" s="358" t="s">
        <v>693</v>
      </c>
      <c r="L10" s="358" t="s">
        <v>694</v>
      </c>
      <c r="M10" s="358" t="s">
        <v>695</v>
      </c>
      <c r="N10" s="359" t="s">
        <v>689</v>
      </c>
      <c r="Q10" s="354">
        <v>8</v>
      </c>
      <c r="R10" s="357" t="s">
        <v>275</v>
      </c>
      <c r="S10" s="357"/>
      <c r="T10" s="357" t="s">
        <v>673</v>
      </c>
      <c r="U10" s="357" t="s">
        <v>677</v>
      </c>
      <c r="V10" s="359" t="s">
        <v>693</v>
      </c>
    </row>
    <row r="11" spans="1:22" s="46" customFormat="1" ht="30" customHeight="1" x14ac:dyDescent="0.25">
      <c r="A11" s="342" t="s">
        <v>307</v>
      </c>
      <c r="B11" s="343" t="s">
        <v>312</v>
      </c>
      <c r="C11" s="343" t="s">
        <v>33</v>
      </c>
      <c r="D11" s="343">
        <v>9</v>
      </c>
      <c r="E11" s="344" t="s">
        <v>276</v>
      </c>
      <c r="F11" s="344" t="s">
        <v>355</v>
      </c>
      <c r="G11" s="344" t="s">
        <v>356</v>
      </c>
      <c r="H11" s="344" t="s">
        <v>357</v>
      </c>
      <c r="I11" s="345" t="s">
        <v>674</v>
      </c>
      <c r="J11" s="345" t="s">
        <v>679</v>
      </c>
      <c r="K11" s="346" t="s">
        <v>693</v>
      </c>
      <c r="L11" s="346" t="s">
        <v>690</v>
      </c>
      <c r="M11" s="346" t="s">
        <v>691</v>
      </c>
      <c r="N11" s="347" t="s">
        <v>689</v>
      </c>
      <c r="Q11" s="342">
        <v>9</v>
      </c>
      <c r="R11" s="345" t="s">
        <v>276</v>
      </c>
      <c r="S11" s="360"/>
      <c r="T11" s="345" t="s">
        <v>674</v>
      </c>
      <c r="U11" s="345" t="s">
        <v>679</v>
      </c>
      <c r="V11" s="347" t="s">
        <v>693</v>
      </c>
    </row>
    <row r="12" spans="1:22" s="46" customFormat="1" ht="30" customHeight="1" x14ac:dyDescent="0.25">
      <c r="A12" s="348" t="s">
        <v>307</v>
      </c>
      <c r="B12" s="349" t="s">
        <v>312</v>
      </c>
      <c r="C12" s="349" t="s">
        <v>33</v>
      </c>
      <c r="D12" s="349">
        <v>10</v>
      </c>
      <c r="E12" s="361" t="s">
        <v>277</v>
      </c>
      <c r="F12" s="361" t="s">
        <v>358</v>
      </c>
      <c r="G12" s="361" t="s">
        <v>359</v>
      </c>
      <c r="H12" s="361" t="s">
        <v>360</v>
      </c>
      <c r="I12" s="351" t="s">
        <v>674</v>
      </c>
      <c r="J12" s="351" t="s">
        <v>679</v>
      </c>
      <c r="K12" s="352" t="s">
        <v>693</v>
      </c>
      <c r="L12" s="352" t="s">
        <v>690</v>
      </c>
      <c r="M12" s="352" t="s">
        <v>691</v>
      </c>
      <c r="N12" s="353" t="s">
        <v>689</v>
      </c>
      <c r="Q12" s="348">
        <v>10</v>
      </c>
      <c r="R12" s="349" t="s">
        <v>277</v>
      </c>
      <c r="S12" s="362"/>
      <c r="T12" s="351" t="s">
        <v>674</v>
      </c>
      <c r="U12" s="351" t="s">
        <v>679</v>
      </c>
      <c r="V12" s="353" t="s">
        <v>693</v>
      </c>
    </row>
    <row r="13" spans="1:22" s="46" customFormat="1" ht="30" customHeight="1" x14ac:dyDescent="0.25">
      <c r="A13" s="348" t="s">
        <v>307</v>
      </c>
      <c r="B13" s="349" t="s">
        <v>313</v>
      </c>
      <c r="C13" s="349" t="s">
        <v>35</v>
      </c>
      <c r="D13" s="349">
        <v>11</v>
      </c>
      <c r="E13" s="361" t="s">
        <v>278</v>
      </c>
      <c r="F13" s="361" t="s">
        <v>361</v>
      </c>
      <c r="G13" s="361" t="s">
        <v>362</v>
      </c>
      <c r="H13" s="361" t="s">
        <v>363</v>
      </c>
      <c r="I13" s="351" t="s">
        <v>674</v>
      </c>
      <c r="J13" s="351" t="s">
        <v>679</v>
      </c>
      <c r="K13" s="352" t="s">
        <v>693</v>
      </c>
      <c r="L13" s="352" t="s">
        <v>690</v>
      </c>
      <c r="M13" s="352" t="s">
        <v>691</v>
      </c>
      <c r="N13" s="353" t="s">
        <v>689</v>
      </c>
      <c r="Q13" s="348">
        <v>11</v>
      </c>
      <c r="R13" s="349" t="s">
        <v>278</v>
      </c>
      <c r="S13" s="362"/>
      <c r="T13" s="351" t="s">
        <v>674</v>
      </c>
      <c r="U13" s="351" t="s">
        <v>679</v>
      </c>
      <c r="V13" s="353" t="s">
        <v>693</v>
      </c>
    </row>
    <row r="14" spans="1:22" s="46" customFormat="1" ht="30" customHeight="1" x14ac:dyDescent="0.25">
      <c r="A14" s="348" t="s">
        <v>307</v>
      </c>
      <c r="B14" s="349" t="s">
        <v>313</v>
      </c>
      <c r="C14" s="349" t="s">
        <v>35</v>
      </c>
      <c r="D14" s="349">
        <v>12</v>
      </c>
      <c r="E14" s="361" t="s">
        <v>279</v>
      </c>
      <c r="F14" s="361" t="s">
        <v>364</v>
      </c>
      <c r="G14" s="361" t="s">
        <v>365</v>
      </c>
      <c r="H14" s="361" t="s">
        <v>366</v>
      </c>
      <c r="I14" s="351" t="s">
        <v>674</v>
      </c>
      <c r="J14" s="351" t="s">
        <v>679</v>
      </c>
      <c r="K14" s="352" t="s">
        <v>693</v>
      </c>
      <c r="L14" s="352" t="s">
        <v>690</v>
      </c>
      <c r="M14" s="352" t="s">
        <v>691</v>
      </c>
      <c r="N14" s="353" t="s">
        <v>689</v>
      </c>
      <c r="Q14" s="348">
        <v>12</v>
      </c>
      <c r="R14" s="349" t="s">
        <v>279</v>
      </c>
      <c r="S14" s="362"/>
      <c r="T14" s="351" t="s">
        <v>674</v>
      </c>
      <c r="U14" s="351" t="s">
        <v>679</v>
      </c>
      <c r="V14" s="353" t="s">
        <v>693</v>
      </c>
    </row>
    <row r="15" spans="1:22" s="46" customFormat="1" ht="30" customHeight="1" x14ac:dyDescent="0.25">
      <c r="A15" s="348" t="s">
        <v>307</v>
      </c>
      <c r="B15" s="349" t="s">
        <v>314</v>
      </c>
      <c r="C15" s="349" t="s">
        <v>24</v>
      </c>
      <c r="D15" s="349">
        <v>13</v>
      </c>
      <c r="E15" s="350" t="s">
        <v>280</v>
      </c>
      <c r="F15" s="350" t="s">
        <v>367</v>
      </c>
      <c r="G15" s="350" t="s">
        <v>368</v>
      </c>
      <c r="H15" s="350" t="s">
        <v>369</v>
      </c>
      <c r="I15" s="351" t="s">
        <v>674</v>
      </c>
      <c r="J15" s="351" t="s">
        <v>688</v>
      </c>
      <c r="K15" s="351" t="s">
        <v>681</v>
      </c>
      <c r="L15" s="351" t="s">
        <v>692</v>
      </c>
      <c r="M15" s="351" t="s">
        <v>684</v>
      </c>
      <c r="N15" s="363"/>
      <c r="Q15" s="348">
        <v>13</v>
      </c>
      <c r="R15" s="351" t="s">
        <v>280</v>
      </c>
      <c r="S15" s="362"/>
      <c r="T15" s="351" t="s">
        <v>674</v>
      </c>
      <c r="U15" s="351" t="s">
        <v>688</v>
      </c>
      <c r="V15" s="363" t="s">
        <v>681</v>
      </c>
    </row>
    <row r="16" spans="1:22" s="46" customFormat="1" ht="30" customHeight="1" thickBot="1" x14ac:dyDescent="0.3">
      <c r="A16" s="354" t="s">
        <v>307</v>
      </c>
      <c r="B16" s="355" t="s">
        <v>314</v>
      </c>
      <c r="C16" s="355" t="s">
        <v>24</v>
      </c>
      <c r="D16" s="355">
        <v>14</v>
      </c>
      <c r="E16" s="356" t="s">
        <v>281</v>
      </c>
      <c r="F16" s="356" t="s">
        <v>370</v>
      </c>
      <c r="G16" s="356" t="s">
        <v>371</v>
      </c>
      <c r="H16" s="356" t="s">
        <v>372</v>
      </c>
      <c r="I16" s="357" t="s">
        <v>674</v>
      </c>
      <c r="J16" s="357" t="s">
        <v>688</v>
      </c>
      <c r="K16" s="357" t="s">
        <v>681</v>
      </c>
      <c r="L16" s="357" t="s">
        <v>692</v>
      </c>
      <c r="M16" s="357" t="s">
        <v>684</v>
      </c>
      <c r="N16" s="364"/>
      <c r="Q16" s="354">
        <v>14</v>
      </c>
      <c r="R16" s="357" t="s">
        <v>281</v>
      </c>
      <c r="S16" s="357"/>
      <c r="T16" s="357" t="s">
        <v>674</v>
      </c>
      <c r="U16" s="357" t="s">
        <v>688</v>
      </c>
      <c r="V16" s="364" t="s">
        <v>681</v>
      </c>
    </row>
    <row r="17" spans="1:22" s="46" customFormat="1" ht="30" customHeight="1" x14ac:dyDescent="0.25">
      <c r="A17" s="342" t="s">
        <v>308</v>
      </c>
      <c r="B17" s="343" t="s">
        <v>316</v>
      </c>
      <c r="C17" s="343" t="s">
        <v>26</v>
      </c>
      <c r="D17" s="343">
        <v>15</v>
      </c>
      <c r="E17" s="344" t="s">
        <v>282</v>
      </c>
      <c r="F17" s="344" t="s">
        <v>373</v>
      </c>
      <c r="G17" s="344" t="s">
        <v>374</v>
      </c>
      <c r="H17" s="344" t="s">
        <v>375</v>
      </c>
      <c r="I17" s="345" t="s">
        <v>675</v>
      </c>
      <c r="J17" s="345" t="s">
        <v>685</v>
      </c>
      <c r="K17" s="345" t="s">
        <v>683</v>
      </c>
      <c r="L17" s="345" t="s">
        <v>692</v>
      </c>
      <c r="M17" s="345" t="s">
        <v>684</v>
      </c>
      <c r="N17" s="365"/>
      <c r="Q17" s="342">
        <v>15</v>
      </c>
      <c r="R17" s="345" t="s">
        <v>282</v>
      </c>
      <c r="S17" s="345"/>
      <c r="T17" s="345" t="s">
        <v>675</v>
      </c>
      <c r="U17" s="345" t="s">
        <v>685</v>
      </c>
      <c r="V17" s="365" t="s">
        <v>683</v>
      </c>
    </row>
    <row r="18" spans="1:22" s="46" customFormat="1" ht="30" customHeight="1" x14ac:dyDescent="0.25">
      <c r="A18" s="348" t="s">
        <v>308</v>
      </c>
      <c r="B18" s="349" t="s">
        <v>316</v>
      </c>
      <c r="C18" s="351" t="s">
        <v>26</v>
      </c>
      <c r="D18" s="349">
        <v>16</v>
      </c>
      <c r="E18" s="350" t="s">
        <v>283</v>
      </c>
      <c r="F18" s="350" t="s">
        <v>376</v>
      </c>
      <c r="G18" s="350" t="s">
        <v>377</v>
      </c>
      <c r="H18" s="350" t="s">
        <v>378</v>
      </c>
      <c r="I18" s="351" t="s">
        <v>675</v>
      </c>
      <c r="J18" s="351" t="s">
        <v>685</v>
      </c>
      <c r="K18" s="351" t="s">
        <v>683</v>
      </c>
      <c r="L18" s="351" t="s">
        <v>692</v>
      </c>
      <c r="M18" s="351" t="s">
        <v>684</v>
      </c>
      <c r="N18" s="363"/>
      <c r="Q18" s="348">
        <v>16</v>
      </c>
      <c r="R18" s="351" t="s">
        <v>283</v>
      </c>
      <c r="S18" s="351"/>
      <c r="T18" s="351" t="s">
        <v>675</v>
      </c>
      <c r="U18" s="351" t="s">
        <v>685</v>
      </c>
      <c r="V18" s="363" t="s">
        <v>683</v>
      </c>
    </row>
    <row r="19" spans="1:22" s="46" customFormat="1" ht="30" customHeight="1" x14ac:dyDescent="0.25">
      <c r="A19" s="348" t="s">
        <v>308</v>
      </c>
      <c r="B19" s="349" t="s">
        <v>317</v>
      </c>
      <c r="C19" s="351" t="s">
        <v>33</v>
      </c>
      <c r="D19" s="349">
        <v>17</v>
      </c>
      <c r="E19" s="350" t="s">
        <v>284</v>
      </c>
      <c r="F19" s="350" t="s">
        <v>379</v>
      </c>
      <c r="G19" s="350" t="s">
        <v>380</v>
      </c>
      <c r="H19" s="350" t="s">
        <v>381</v>
      </c>
      <c r="I19" s="351" t="s">
        <v>675</v>
      </c>
      <c r="J19" s="351" t="s">
        <v>685</v>
      </c>
      <c r="K19" s="351" t="s">
        <v>683</v>
      </c>
      <c r="L19" s="351" t="s">
        <v>692</v>
      </c>
      <c r="M19" s="351" t="s">
        <v>684</v>
      </c>
      <c r="N19" s="363"/>
      <c r="Q19" s="348">
        <v>17</v>
      </c>
      <c r="R19" s="351" t="s">
        <v>284</v>
      </c>
      <c r="S19" s="351"/>
      <c r="T19" s="351" t="s">
        <v>675</v>
      </c>
      <c r="U19" s="351" t="s">
        <v>685</v>
      </c>
      <c r="V19" s="363" t="s">
        <v>683</v>
      </c>
    </row>
    <row r="20" spans="1:22" s="46" customFormat="1" ht="30" customHeight="1" x14ac:dyDescent="0.25">
      <c r="A20" s="348" t="s">
        <v>308</v>
      </c>
      <c r="B20" s="349" t="s">
        <v>317</v>
      </c>
      <c r="C20" s="349" t="s">
        <v>33</v>
      </c>
      <c r="D20" s="349">
        <v>18</v>
      </c>
      <c r="E20" s="350" t="s">
        <v>285</v>
      </c>
      <c r="F20" s="350" t="s">
        <v>382</v>
      </c>
      <c r="G20" s="350" t="s">
        <v>383</v>
      </c>
      <c r="H20" s="350" t="s">
        <v>384</v>
      </c>
      <c r="I20" s="351" t="s">
        <v>675</v>
      </c>
      <c r="J20" s="351" t="s">
        <v>685</v>
      </c>
      <c r="K20" s="351" t="s">
        <v>683</v>
      </c>
      <c r="L20" s="351" t="s">
        <v>692</v>
      </c>
      <c r="M20" s="351" t="s">
        <v>684</v>
      </c>
      <c r="N20" s="363"/>
      <c r="Q20" s="348">
        <v>18</v>
      </c>
      <c r="R20" s="351" t="s">
        <v>285</v>
      </c>
      <c r="S20" s="351"/>
      <c r="T20" s="351" t="s">
        <v>675</v>
      </c>
      <c r="U20" s="351" t="s">
        <v>685</v>
      </c>
      <c r="V20" s="363" t="s">
        <v>683</v>
      </c>
    </row>
    <row r="21" spans="1:22" s="46" customFormat="1" ht="30" customHeight="1" x14ac:dyDescent="0.25">
      <c r="A21" s="348" t="s">
        <v>308</v>
      </c>
      <c r="B21" s="349" t="s">
        <v>318</v>
      </c>
      <c r="C21" s="349" t="s">
        <v>35</v>
      </c>
      <c r="D21" s="349">
        <v>19</v>
      </c>
      <c r="E21" s="350" t="s">
        <v>286</v>
      </c>
      <c r="F21" s="350" t="s">
        <v>385</v>
      </c>
      <c r="G21" s="350" t="s">
        <v>386</v>
      </c>
      <c r="H21" s="350" t="s">
        <v>387</v>
      </c>
      <c r="I21" s="351" t="s">
        <v>675</v>
      </c>
      <c r="J21" s="351" t="s">
        <v>685</v>
      </c>
      <c r="K21" s="351" t="s">
        <v>683</v>
      </c>
      <c r="L21" s="351" t="s">
        <v>692</v>
      </c>
      <c r="M21" s="351" t="s">
        <v>684</v>
      </c>
      <c r="N21" s="363"/>
      <c r="Q21" s="348">
        <v>19</v>
      </c>
      <c r="R21" s="351" t="s">
        <v>286</v>
      </c>
      <c r="S21" s="351"/>
      <c r="T21" s="351" t="s">
        <v>675</v>
      </c>
      <c r="U21" s="351" t="s">
        <v>685</v>
      </c>
      <c r="V21" s="363" t="s">
        <v>683</v>
      </c>
    </row>
    <row r="22" spans="1:22" s="46" customFormat="1" ht="30" customHeight="1" x14ac:dyDescent="0.25">
      <c r="A22" s="348" t="s">
        <v>308</v>
      </c>
      <c r="B22" s="349" t="s">
        <v>318</v>
      </c>
      <c r="C22" s="349" t="s">
        <v>33</v>
      </c>
      <c r="D22" s="349">
        <v>18</v>
      </c>
      <c r="E22" s="350" t="s">
        <v>287</v>
      </c>
      <c r="F22" s="350" t="s">
        <v>388</v>
      </c>
      <c r="G22" s="350" t="s">
        <v>389</v>
      </c>
      <c r="H22" s="350" t="s">
        <v>390</v>
      </c>
      <c r="I22" s="351" t="s">
        <v>675</v>
      </c>
      <c r="J22" s="351" t="s">
        <v>685</v>
      </c>
      <c r="K22" s="351" t="s">
        <v>683</v>
      </c>
      <c r="L22" s="351" t="s">
        <v>692</v>
      </c>
      <c r="M22" s="351" t="s">
        <v>684</v>
      </c>
      <c r="N22" s="363"/>
      <c r="Q22" s="348">
        <v>18</v>
      </c>
      <c r="R22" s="351" t="s">
        <v>287</v>
      </c>
      <c r="S22" s="351"/>
      <c r="T22" s="351" t="s">
        <v>675</v>
      </c>
      <c r="U22" s="351" t="s">
        <v>685</v>
      </c>
      <c r="V22" s="363" t="s">
        <v>683</v>
      </c>
    </row>
    <row r="23" spans="1:22" s="46" customFormat="1" ht="30" customHeight="1" x14ac:dyDescent="0.25">
      <c r="A23" s="348" t="s">
        <v>308</v>
      </c>
      <c r="B23" s="349" t="s">
        <v>319</v>
      </c>
      <c r="C23" s="349" t="s">
        <v>35</v>
      </c>
      <c r="D23" s="349">
        <v>19</v>
      </c>
      <c r="E23" s="350" t="s">
        <v>288</v>
      </c>
      <c r="F23" s="350" t="s">
        <v>391</v>
      </c>
      <c r="G23" s="350" t="s">
        <v>392</v>
      </c>
      <c r="H23" s="350" t="s">
        <v>393</v>
      </c>
      <c r="I23" s="351" t="s">
        <v>675</v>
      </c>
      <c r="J23" s="351" t="s">
        <v>685</v>
      </c>
      <c r="K23" s="351" t="s">
        <v>683</v>
      </c>
      <c r="L23" s="351" t="s">
        <v>692</v>
      </c>
      <c r="M23" s="351" t="s">
        <v>684</v>
      </c>
      <c r="N23" s="363"/>
      <c r="Q23" s="348">
        <v>19</v>
      </c>
      <c r="R23" s="351" t="s">
        <v>288</v>
      </c>
      <c r="S23" s="351"/>
      <c r="T23" s="351" t="s">
        <v>675</v>
      </c>
      <c r="U23" s="351" t="s">
        <v>685</v>
      </c>
      <c r="V23" s="363" t="s">
        <v>683</v>
      </c>
    </row>
    <row r="24" spans="1:22" s="46" customFormat="1" ht="30" customHeight="1" thickBot="1" x14ac:dyDescent="0.3">
      <c r="A24" s="354" t="s">
        <v>308</v>
      </c>
      <c r="B24" s="355" t="s">
        <v>319</v>
      </c>
      <c r="C24" s="355" t="s">
        <v>33</v>
      </c>
      <c r="D24" s="355">
        <v>18</v>
      </c>
      <c r="E24" s="356" t="s">
        <v>289</v>
      </c>
      <c r="F24" s="356" t="s">
        <v>394</v>
      </c>
      <c r="G24" s="356" t="s">
        <v>395</v>
      </c>
      <c r="H24" s="356" t="s">
        <v>396</v>
      </c>
      <c r="I24" s="357" t="s">
        <v>675</v>
      </c>
      <c r="J24" s="357" t="s">
        <v>685</v>
      </c>
      <c r="K24" s="357" t="s">
        <v>683</v>
      </c>
      <c r="L24" s="357" t="s">
        <v>692</v>
      </c>
      <c r="M24" s="357" t="s">
        <v>684</v>
      </c>
      <c r="N24" s="364"/>
      <c r="Q24" s="354">
        <v>18</v>
      </c>
      <c r="R24" s="357" t="s">
        <v>289</v>
      </c>
      <c r="S24" s="366"/>
      <c r="T24" s="357" t="s">
        <v>675</v>
      </c>
      <c r="U24" s="357" t="s">
        <v>685</v>
      </c>
      <c r="V24" s="364" t="s">
        <v>683</v>
      </c>
    </row>
    <row r="25" spans="1:22" s="46" customFormat="1" ht="30" customHeight="1" x14ac:dyDescent="0.25">
      <c r="A25" s="342" t="s">
        <v>256</v>
      </c>
      <c r="B25" s="343" t="s">
        <v>320</v>
      </c>
      <c r="C25" s="343" t="s">
        <v>35</v>
      </c>
      <c r="D25" s="343">
        <v>19</v>
      </c>
      <c r="E25" s="344" t="s">
        <v>290</v>
      </c>
      <c r="F25" s="344" t="s">
        <v>397</v>
      </c>
      <c r="G25" s="344" t="s">
        <v>398</v>
      </c>
      <c r="H25" s="344" t="s">
        <v>399</v>
      </c>
      <c r="I25" s="345" t="s">
        <v>676</v>
      </c>
      <c r="J25" s="345" t="s">
        <v>678</v>
      </c>
      <c r="K25" s="345" t="s">
        <v>686</v>
      </c>
      <c r="L25" s="345" t="s">
        <v>681</v>
      </c>
      <c r="M25" s="351" t="s">
        <v>692</v>
      </c>
      <c r="N25" s="363" t="s">
        <v>684</v>
      </c>
      <c r="Q25" s="342">
        <v>19</v>
      </c>
      <c r="R25" s="345" t="s">
        <v>290</v>
      </c>
      <c r="S25" s="345"/>
      <c r="T25" s="345" t="s">
        <v>676</v>
      </c>
      <c r="U25" s="345" t="s">
        <v>678</v>
      </c>
      <c r="V25" s="365" t="s">
        <v>686</v>
      </c>
    </row>
    <row r="26" spans="1:22" s="46" customFormat="1" ht="30" customHeight="1" x14ac:dyDescent="0.25">
      <c r="A26" s="348" t="s">
        <v>256</v>
      </c>
      <c r="B26" s="349" t="s">
        <v>320</v>
      </c>
      <c r="C26" s="349" t="s">
        <v>35</v>
      </c>
      <c r="D26" s="351">
        <v>20</v>
      </c>
      <c r="E26" s="350" t="s">
        <v>291</v>
      </c>
      <c r="F26" s="350" t="s">
        <v>400</v>
      </c>
      <c r="G26" s="350" t="s">
        <v>401</v>
      </c>
      <c r="H26" s="350" t="s">
        <v>402</v>
      </c>
      <c r="I26" s="351" t="s">
        <v>676</v>
      </c>
      <c r="J26" s="351" t="s">
        <v>678</v>
      </c>
      <c r="K26" s="351" t="s">
        <v>686</v>
      </c>
      <c r="L26" s="351" t="s">
        <v>681</v>
      </c>
      <c r="M26" s="351" t="s">
        <v>692</v>
      </c>
      <c r="N26" s="363" t="s">
        <v>684</v>
      </c>
      <c r="Q26" s="348">
        <v>20</v>
      </c>
      <c r="R26" s="351" t="s">
        <v>291</v>
      </c>
      <c r="S26" s="351"/>
      <c r="T26" s="351" t="s">
        <v>676</v>
      </c>
      <c r="U26" s="351" t="s">
        <v>678</v>
      </c>
      <c r="V26" s="363" t="s">
        <v>686</v>
      </c>
    </row>
    <row r="27" spans="1:22" s="46" customFormat="1" ht="30" customHeight="1" x14ac:dyDescent="0.25">
      <c r="A27" s="348" t="s">
        <v>256</v>
      </c>
      <c r="B27" s="349" t="s">
        <v>321</v>
      </c>
      <c r="C27" s="349" t="s">
        <v>24</v>
      </c>
      <c r="D27" s="351">
        <v>21</v>
      </c>
      <c r="E27" s="350" t="s">
        <v>292</v>
      </c>
      <c r="F27" s="350" t="s">
        <v>403</v>
      </c>
      <c r="G27" s="350" t="s">
        <v>404</v>
      </c>
      <c r="H27" s="350" t="s">
        <v>405</v>
      </c>
      <c r="I27" s="351" t="s">
        <v>676</v>
      </c>
      <c r="J27" s="351" t="s">
        <v>678</v>
      </c>
      <c r="K27" s="351" t="s">
        <v>686</v>
      </c>
      <c r="L27" s="351" t="s">
        <v>681</v>
      </c>
      <c r="M27" s="351" t="s">
        <v>692</v>
      </c>
      <c r="N27" s="363" t="s">
        <v>684</v>
      </c>
      <c r="Q27" s="348">
        <v>21</v>
      </c>
      <c r="R27" s="351" t="s">
        <v>292</v>
      </c>
      <c r="S27" s="351"/>
      <c r="T27" s="351" t="s">
        <v>676</v>
      </c>
      <c r="U27" s="351" t="s">
        <v>678</v>
      </c>
      <c r="V27" s="363" t="s">
        <v>686</v>
      </c>
    </row>
    <row r="28" spans="1:22" s="46" customFormat="1" ht="30" customHeight="1" x14ac:dyDescent="0.25">
      <c r="A28" s="348" t="s">
        <v>256</v>
      </c>
      <c r="B28" s="349" t="s">
        <v>321</v>
      </c>
      <c r="C28" s="349" t="s">
        <v>24</v>
      </c>
      <c r="D28" s="349">
        <v>22</v>
      </c>
      <c r="E28" s="350" t="s">
        <v>293</v>
      </c>
      <c r="F28" s="350" t="s">
        <v>406</v>
      </c>
      <c r="G28" s="350" t="s">
        <v>407</v>
      </c>
      <c r="H28" s="350" t="s">
        <v>408</v>
      </c>
      <c r="I28" s="351" t="s">
        <v>676</v>
      </c>
      <c r="J28" s="351" t="s">
        <v>678</v>
      </c>
      <c r="K28" s="351" t="s">
        <v>686</v>
      </c>
      <c r="L28" s="351" t="s">
        <v>681</v>
      </c>
      <c r="M28" s="351" t="s">
        <v>692</v>
      </c>
      <c r="N28" s="363" t="s">
        <v>684</v>
      </c>
      <c r="Q28" s="348">
        <v>22</v>
      </c>
      <c r="R28" s="351" t="s">
        <v>293</v>
      </c>
      <c r="S28" s="351"/>
      <c r="T28" s="351" t="s">
        <v>676</v>
      </c>
      <c r="U28" s="351" t="s">
        <v>678</v>
      </c>
      <c r="V28" s="363" t="s">
        <v>686</v>
      </c>
    </row>
    <row r="29" spans="1:22" s="46" customFormat="1" ht="30" customHeight="1" x14ac:dyDescent="0.25">
      <c r="A29" s="348" t="s">
        <v>256</v>
      </c>
      <c r="B29" s="349" t="s">
        <v>43</v>
      </c>
      <c r="C29" s="349" t="s">
        <v>26</v>
      </c>
      <c r="D29" s="349">
        <v>23</v>
      </c>
      <c r="E29" s="350" t="s">
        <v>294</v>
      </c>
      <c r="F29" s="350" t="s">
        <v>409</v>
      </c>
      <c r="G29" s="350" t="s">
        <v>410</v>
      </c>
      <c r="H29" s="350" t="s">
        <v>411</v>
      </c>
      <c r="I29" s="351" t="s">
        <v>676</v>
      </c>
      <c r="J29" s="351" t="s">
        <v>678</v>
      </c>
      <c r="K29" s="351" t="s">
        <v>686</v>
      </c>
      <c r="L29" s="351" t="s">
        <v>681</v>
      </c>
      <c r="M29" s="351" t="s">
        <v>692</v>
      </c>
      <c r="N29" s="363" t="s">
        <v>684</v>
      </c>
      <c r="Q29" s="348">
        <v>23</v>
      </c>
      <c r="R29" s="351" t="s">
        <v>294</v>
      </c>
      <c r="S29" s="351"/>
      <c r="T29" s="351" t="s">
        <v>676</v>
      </c>
      <c r="U29" s="351" t="s">
        <v>678</v>
      </c>
      <c r="V29" s="363" t="s">
        <v>686</v>
      </c>
    </row>
    <row r="30" spans="1:22" s="46" customFormat="1" ht="30" customHeight="1" x14ac:dyDescent="0.25">
      <c r="A30" s="348" t="s">
        <v>256</v>
      </c>
      <c r="B30" s="349" t="s">
        <v>43</v>
      </c>
      <c r="C30" s="349" t="s">
        <v>26</v>
      </c>
      <c r="D30" s="349">
        <v>24</v>
      </c>
      <c r="E30" s="350" t="s">
        <v>295</v>
      </c>
      <c r="F30" s="350" t="s">
        <v>412</v>
      </c>
      <c r="G30" s="350" t="s">
        <v>413</v>
      </c>
      <c r="H30" s="350" t="s">
        <v>414</v>
      </c>
      <c r="I30" s="351" t="s">
        <v>676</v>
      </c>
      <c r="J30" s="351" t="s">
        <v>678</v>
      </c>
      <c r="K30" s="351" t="s">
        <v>686</v>
      </c>
      <c r="L30" s="351" t="s">
        <v>681</v>
      </c>
      <c r="M30" s="351" t="s">
        <v>692</v>
      </c>
      <c r="N30" s="363" t="s">
        <v>684</v>
      </c>
      <c r="Q30" s="348">
        <v>24</v>
      </c>
      <c r="R30" s="351" t="s">
        <v>295</v>
      </c>
      <c r="S30" s="351"/>
      <c r="T30" s="351" t="s">
        <v>676</v>
      </c>
      <c r="U30" s="351" t="s">
        <v>678</v>
      </c>
      <c r="V30" s="363" t="s">
        <v>686</v>
      </c>
    </row>
    <row r="31" spans="1:22" s="46" customFormat="1" ht="30" customHeight="1" x14ac:dyDescent="0.25">
      <c r="A31" s="348" t="s">
        <v>256</v>
      </c>
      <c r="B31" s="349" t="s">
        <v>45</v>
      </c>
      <c r="C31" s="349" t="s">
        <v>33</v>
      </c>
      <c r="D31" s="349">
        <v>25</v>
      </c>
      <c r="E31" s="350" t="s">
        <v>296</v>
      </c>
      <c r="F31" s="350" t="s">
        <v>415</v>
      </c>
      <c r="G31" s="350" t="s">
        <v>416</v>
      </c>
      <c r="H31" s="350" t="s">
        <v>417</v>
      </c>
      <c r="I31" s="351" t="s">
        <v>676</v>
      </c>
      <c r="J31" s="351" t="s">
        <v>678</v>
      </c>
      <c r="K31" s="351" t="s">
        <v>686</v>
      </c>
      <c r="L31" s="351" t="s">
        <v>681</v>
      </c>
      <c r="M31" s="351" t="s">
        <v>692</v>
      </c>
      <c r="N31" s="363" t="s">
        <v>684</v>
      </c>
      <c r="Q31" s="348">
        <v>25</v>
      </c>
      <c r="R31" s="351" t="s">
        <v>296</v>
      </c>
      <c r="S31" s="351"/>
      <c r="T31" s="351" t="s">
        <v>676</v>
      </c>
      <c r="U31" s="351" t="s">
        <v>678</v>
      </c>
      <c r="V31" s="363" t="s">
        <v>686</v>
      </c>
    </row>
    <row r="32" spans="1:22" s="46" customFormat="1" ht="30" customHeight="1" thickBot="1" x14ac:dyDescent="0.3">
      <c r="A32" s="354" t="s">
        <v>256</v>
      </c>
      <c r="B32" s="355" t="s">
        <v>45</v>
      </c>
      <c r="C32" s="357" t="s">
        <v>33</v>
      </c>
      <c r="D32" s="355">
        <v>26</v>
      </c>
      <c r="E32" s="356" t="s">
        <v>297</v>
      </c>
      <c r="F32" s="356" t="s">
        <v>418</v>
      </c>
      <c r="G32" s="356" t="s">
        <v>419</v>
      </c>
      <c r="H32" s="356" t="s">
        <v>420</v>
      </c>
      <c r="I32" s="357" t="s">
        <v>676</v>
      </c>
      <c r="J32" s="357" t="s">
        <v>678</v>
      </c>
      <c r="K32" s="357" t="s">
        <v>686</v>
      </c>
      <c r="L32" s="357" t="s">
        <v>681</v>
      </c>
      <c r="M32" s="351" t="s">
        <v>692</v>
      </c>
      <c r="N32" s="363" t="s">
        <v>684</v>
      </c>
      <c r="Q32" s="354">
        <v>26</v>
      </c>
      <c r="R32" s="357" t="s">
        <v>297</v>
      </c>
      <c r="S32" s="351"/>
      <c r="T32" s="357" t="s">
        <v>676</v>
      </c>
      <c r="U32" s="357" t="s">
        <v>678</v>
      </c>
      <c r="V32" s="364" t="s">
        <v>686</v>
      </c>
    </row>
    <row r="33" spans="1:22" s="46" customFormat="1" ht="30" customHeight="1" x14ac:dyDescent="0.25">
      <c r="A33" s="367" t="s">
        <v>309</v>
      </c>
      <c r="B33" s="368" t="s">
        <v>322</v>
      </c>
      <c r="C33" s="345" t="s">
        <v>24</v>
      </c>
      <c r="D33" s="343">
        <v>29</v>
      </c>
      <c r="E33" s="344" t="s">
        <v>298</v>
      </c>
      <c r="F33" s="344" t="s">
        <v>421</v>
      </c>
      <c r="G33" s="344" t="s">
        <v>422</v>
      </c>
      <c r="H33" s="344" t="s">
        <v>423</v>
      </c>
      <c r="I33" s="345" t="s">
        <v>680</v>
      </c>
      <c r="J33" s="369" t="s">
        <v>687</v>
      </c>
      <c r="K33" s="346" t="s">
        <v>682</v>
      </c>
      <c r="L33" s="345" t="s">
        <v>692</v>
      </c>
      <c r="M33" s="345" t="s">
        <v>684</v>
      </c>
      <c r="N33" s="365"/>
      <c r="Q33" s="342">
        <v>29</v>
      </c>
      <c r="R33" s="345" t="s">
        <v>298</v>
      </c>
      <c r="S33" s="345"/>
      <c r="T33" s="345" t="s">
        <v>680</v>
      </c>
      <c r="U33" s="369" t="s">
        <v>687</v>
      </c>
      <c r="V33" s="347" t="s">
        <v>682</v>
      </c>
    </row>
    <row r="34" spans="1:22" s="46" customFormat="1" ht="30" customHeight="1" x14ac:dyDescent="0.25">
      <c r="A34" s="348" t="s">
        <v>309</v>
      </c>
      <c r="B34" s="349" t="s">
        <v>322</v>
      </c>
      <c r="C34" s="349" t="s">
        <v>24</v>
      </c>
      <c r="D34" s="349">
        <v>30</v>
      </c>
      <c r="E34" s="350" t="s">
        <v>299</v>
      </c>
      <c r="F34" s="350" t="s">
        <v>424</v>
      </c>
      <c r="G34" s="350" t="s">
        <v>425</v>
      </c>
      <c r="H34" s="350" t="s">
        <v>426</v>
      </c>
      <c r="I34" s="351" t="s">
        <v>680</v>
      </c>
      <c r="J34" s="351" t="s">
        <v>687</v>
      </c>
      <c r="K34" s="352" t="s">
        <v>682</v>
      </c>
      <c r="L34" s="351" t="s">
        <v>692</v>
      </c>
      <c r="M34" s="351" t="s">
        <v>684</v>
      </c>
      <c r="N34" s="363"/>
      <c r="Q34" s="348">
        <v>30</v>
      </c>
      <c r="R34" s="351" t="s">
        <v>299</v>
      </c>
      <c r="S34" s="351"/>
      <c r="T34" s="351" t="s">
        <v>680</v>
      </c>
      <c r="U34" s="351" t="s">
        <v>687</v>
      </c>
      <c r="V34" s="353" t="s">
        <v>682</v>
      </c>
    </row>
    <row r="35" spans="1:22" s="46" customFormat="1" ht="30" customHeight="1" x14ac:dyDescent="0.25">
      <c r="A35" s="348" t="s">
        <v>309</v>
      </c>
      <c r="B35" s="349" t="s">
        <v>323</v>
      </c>
      <c r="C35" s="349" t="s">
        <v>26</v>
      </c>
      <c r="D35" s="349">
        <v>31</v>
      </c>
      <c r="E35" s="350" t="s">
        <v>300</v>
      </c>
      <c r="F35" s="350" t="s">
        <v>427</v>
      </c>
      <c r="G35" s="350" t="s">
        <v>428</v>
      </c>
      <c r="H35" s="350" t="s">
        <v>429</v>
      </c>
      <c r="I35" s="351" t="s">
        <v>680</v>
      </c>
      <c r="J35" s="351" t="s">
        <v>687</v>
      </c>
      <c r="K35" s="352" t="s">
        <v>682</v>
      </c>
      <c r="L35" s="351" t="s">
        <v>692</v>
      </c>
      <c r="M35" s="351" t="s">
        <v>684</v>
      </c>
      <c r="N35" s="363"/>
      <c r="Q35" s="348">
        <v>31</v>
      </c>
      <c r="R35" s="351" t="s">
        <v>300</v>
      </c>
      <c r="S35" s="351"/>
      <c r="T35" s="351" t="s">
        <v>680</v>
      </c>
      <c r="U35" s="351" t="s">
        <v>687</v>
      </c>
      <c r="V35" s="353" t="s">
        <v>682</v>
      </c>
    </row>
    <row r="36" spans="1:22" s="46" customFormat="1" ht="30" customHeight="1" x14ac:dyDescent="0.25">
      <c r="A36" s="348" t="s">
        <v>309</v>
      </c>
      <c r="B36" s="349" t="s">
        <v>323</v>
      </c>
      <c r="C36" s="349" t="s">
        <v>26</v>
      </c>
      <c r="D36" s="349">
        <v>32</v>
      </c>
      <c r="E36" s="350" t="s">
        <v>301</v>
      </c>
      <c r="F36" s="350" t="s">
        <v>430</v>
      </c>
      <c r="G36" s="350" t="s">
        <v>431</v>
      </c>
      <c r="H36" s="350" t="s">
        <v>432</v>
      </c>
      <c r="I36" s="351" t="s">
        <v>680</v>
      </c>
      <c r="J36" s="351" t="s">
        <v>687</v>
      </c>
      <c r="K36" s="352" t="s">
        <v>682</v>
      </c>
      <c r="L36" s="351" t="s">
        <v>692</v>
      </c>
      <c r="M36" s="351" t="s">
        <v>684</v>
      </c>
      <c r="N36" s="363"/>
      <c r="Q36" s="348">
        <v>32</v>
      </c>
      <c r="R36" s="351" t="s">
        <v>301</v>
      </c>
      <c r="S36" s="351"/>
      <c r="T36" s="351" t="s">
        <v>680</v>
      </c>
      <c r="U36" s="351" t="s">
        <v>687</v>
      </c>
      <c r="V36" s="353" t="s">
        <v>682</v>
      </c>
    </row>
    <row r="37" spans="1:22" s="46" customFormat="1" ht="30" customHeight="1" x14ac:dyDescent="0.25">
      <c r="A37" s="348" t="s">
        <v>309</v>
      </c>
      <c r="B37" s="349" t="s">
        <v>324</v>
      </c>
      <c r="C37" s="349" t="s">
        <v>24</v>
      </c>
      <c r="D37" s="349">
        <v>33</v>
      </c>
      <c r="E37" s="350" t="s">
        <v>487</v>
      </c>
      <c r="F37" s="350" t="s">
        <v>488</v>
      </c>
      <c r="G37" s="350" t="s">
        <v>489</v>
      </c>
      <c r="H37" s="350" t="s">
        <v>490</v>
      </c>
      <c r="I37" s="351" t="s">
        <v>680</v>
      </c>
      <c r="J37" s="351" t="s">
        <v>687</v>
      </c>
      <c r="K37" s="351" t="s">
        <v>682</v>
      </c>
      <c r="L37" s="351" t="s">
        <v>692</v>
      </c>
      <c r="M37" s="351" t="s">
        <v>684</v>
      </c>
      <c r="N37" s="363"/>
      <c r="Q37" s="348">
        <v>33</v>
      </c>
      <c r="R37" s="351" t="s">
        <v>487</v>
      </c>
      <c r="S37" s="351"/>
      <c r="T37" s="351" t="s">
        <v>680</v>
      </c>
      <c r="U37" s="351" t="s">
        <v>687</v>
      </c>
      <c r="V37" s="363" t="s">
        <v>682</v>
      </c>
    </row>
    <row r="38" spans="1:22" s="46" customFormat="1" ht="30" customHeight="1" x14ac:dyDescent="0.25">
      <c r="A38" s="348" t="s">
        <v>309</v>
      </c>
      <c r="B38" s="349" t="s">
        <v>324</v>
      </c>
      <c r="C38" s="349" t="s">
        <v>24</v>
      </c>
      <c r="D38" s="349">
        <v>34</v>
      </c>
      <c r="E38" s="350" t="s">
        <v>491</v>
      </c>
      <c r="F38" s="350" t="s">
        <v>492</v>
      </c>
      <c r="G38" s="350" t="s">
        <v>493</v>
      </c>
      <c r="H38" s="350" t="s">
        <v>494</v>
      </c>
      <c r="I38" s="351" t="s">
        <v>680</v>
      </c>
      <c r="J38" s="351" t="s">
        <v>687</v>
      </c>
      <c r="K38" s="351" t="s">
        <v>682</v>
      </c>
      <c r="L38" s="351" t="s">
        <v>692</v>
      </c>
      <c r="M38" s="351" t="s">
        <v>684</v>
      </c>
      <c r="N38" s="363"/>
      <c r="Q38" s="348">
        <v>34</v>
      </c>
      <c r="R38" s="351" t="s">
        <v>491</v>
      </c>
      <c r="S38" s="351"/>
      <c r="T38" s="351" t="s">
        <v>680</v>
      </c>
      <c r="U38" s="351" t="s">
        <v>687</v>
      </c>
      <c r="V38" s="363" t="s">
        <v>682</v>
      </c>
    </row>
    <row r="39" spans="1:22" s="46" customFormat="1" ht="30" customHeight="1" x14ac:dyDescent="0.25">
      <c r="A39" s="348" t="s">
        <v>309</v>
      </c>
      <c r="B39" s="349" t="s">
        <v>325</v>
      </c>
      <c r="C39" s="349" t="s">
        <v>24</v>
      </c>
      <c r="D39" s="349">
        <v>33</v>
      </c>
      <c r="E39" s="350" t="s">
        <v>658</v>
      </c>
      <c r="F39" s="350" t="s">
        <v>659</v>
      </c>
      <c r="G39" s="350" t="s">
        <v>660</v>
      </c>
      <c r="H39" s="350" t="s">
        <v>661</v>
      </c>
      <c r="I39" s="351" t="s">
        <v>680</v>
      </c>
      <c r="J39" s="351" t="s">
        <v>687</v>
      </c>
      <c r="K39" s="351" t="s">
        <v>682</v>
      </c>
      <c r="L39" s="351" t="s">
        <v>692</v>
      </c>
      <c r="M39" s="351" t="s">
        <v>684</v>
      </c>
      <c r="N39" s="363"/>
      <c r="Q39" s="348">
        <v>33</v>
      </c>
      <c r="R39" s="351" t="s">
        <v>658</v>
      </c>
      <c r="S39" s="351"/>
      <c r="T39" s="351" t="s">
        <v>680</v>
      </c>
      <c r="U39" s="351" t="s">
        <v>687</v>
      </c>
      <c r="V39" s="363" t="s">
        <v>682</v>
      </c>
    </row>
    <row r="40" spans="1:22" s="46" customFormat="1" ht="30" customHeight="1" thickBot="1" x14ac:dyDescent="0.3">
      <c r="A40" s="354" t="s">
        <v>309</v>
      </c>
      <c r="B40" s="355" t="s">
        <v>325</v>
      </c>
      <c r="C40" s="355" t="s">
        <v>24</v>
      </c>
      <c r="D40" s="355">
        <v>34</v>
      </c>
      <c r="E40" s="356" t="s">
        <v>662</v>
      </c>
      <c r="F40" s="356" t="s">
        <v>663</v>
      </c>
      <c r="G40" s="356" t="s">
        <v>664</v>
      </c>
      <c r="H40" s="356" t="s">
        <v>665</v>
      </c>
      <c r="I40" s="357" t="s">
        <v>680</v>
      </c>
      <c r="J40" s="357" t="s">
        <v>687</v>
      </c>
      <c r="K40" s="357" t="s">
        <v>682</v>
      </c>
      <c r="L40" s="357" t="s">
        <v>692</v>
      </c>
      <c r="M40" s="357" t="s">
        <v>684</v>
      </c>
      <c r="N40" s="364"/>
      <c r="Q40" s="354">
        <v>34</v>
      </c>
      <c r="R40" s="357" t="s">
        <v>662</v>
      </c>
      <c r="S40" s="357"/>
      <c r="T40" s="357" t="s">
        <v>680</v>
      </c>
      <c r="U40" s="357" t="s">
        <v>687</v>
      </c>
      <c r="V40" s="364" t="s">
        <v>682</v>
      </c>
    </row>
  </sheetData>
  <phoneticPr fontId="6" type="noConversion"/>
  <printOptions horizontalCentered="1"/>
  <pageMargins left="0.70866141732283472" right="0.70866141732283472" top="0.6" bottom="0.48" header="0.31496062992125984" footer="0.31496062992125984"/>
  <pageSetup scale="63" orientation="portrait" r:id="rId1"/>
  <headerFooter>
    <oddHeader>&amp;L&amp;"Cambria,Gras"&amp;14&amp;F, &amp;A&amp;R&amp;"Cambria,Gras"&amp;14Assignation des capitaines selon les restrictions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07"/>
  <sheetViews>
    <sheetView zoomScaleNormal="100" workbookViewId="0">
      <pane ySplit="1" topLeftCell="A2" activePane="bottomLeft" state="frozen"/>
      <selection pane="bottomLeft" activeCell="C2" sqref="C2"/>
    </sheetView>
  </sheetViews>
  <sheetFormatPr baseColWidth="10" defaultColWidth="10.7109375" defaultRowHeight="20.100000000000001" customHeight="1" x14ac:dyDescent="0.25"/>
  <cols>
    <col min="1" max="2" width="8.7109375" style="4" customWidth="1"/>
    <col min="3" max="3" width="12.7109375" style="4" customWidth="1"/>
    <col min="4" max="4" width="8.7109375" style="4" customWidth="1"/>
    <col min="5" max="5" width="7.7109375" style="4" customWidth="1"/>
    <col min="6" max="6" width="27.7109375" style="4" customWidth="1"/>
    <col min="7" max="7" width="7.7109375" style="4" customWidth="1"/>
    <col min="8" max="8" width="27.7109375" style="4" customWidth="1"/>
    <col min="9" max="9" width="7.7109375" style="4" customWidth="1"/>
    <col min="10" max="10" width="8.7109375" style="4" customWidth="1"/>
    <col min="11" max="12" width="35.7109375" style="4" customWidth="1"/>
    <col min="13" max="13" width="10.7109375" style="4" customWidth="1"/>
    <col min="14" max="15" width="8.7109375" style="93" customWidth="1"/>
    <col min="16" max="16" width="10.7109375" style="93" customWidth="1"/>
    <col min="17" max="17" width="7.7109375" style="93" customWidth="1"/>
    <col min="18" max="19" width="8.7109375" style="93" customWidth="1"/>
    <col min="20" max="20" width="10.7109375" style="4" customWidth="1"/>
    <col min="21" max="22" width="8.7109375" style="93" customWidth="1"/>
    <col min="23" max="23" width="10.7109375" style="93" customWidth="1"/>
    <col min="24" max="24" width="7.7109375" style="93" customWidth="1"/>
    <col min="25" max="26" width="8.7109375" style="93" customWidth="1"/>
    <col min="27" max="30" width="18.7109375" style="46" customWidth="1"/>
    <col min="31" max="33" width="3.7109375" style="46" customWidth="1"/>
    <col min="34" max="35" width="35.7109375" style="46" customWidth="1"/>
    <col min="36" max="36" width="46" style="46" bestFit="1" customWidth="1"/>
    <col min="37" max="37" width="44.42578125" style="46" customWidth="1"/>
    <col min="38" max="16384" width="10.7109375" style="46"/>
  </cols>
  <sheetData>
    <row r="1" spans="1:37" ht="30" customHeight="1" thickBot="1" x14ac:dyDescent="0.3">
      <c r="A1" s="48" t="s">
        <v>254</v>
      </c>
      <c r="B1" s="101" t="s">
        <v>5</v>
      </c>
      <c r="C1" s="48" t="s">
        <v>13</v>
      </c>
      <c r="D1" s="49" t="s">
        <v>14</v>
      </c>
      <c r="E1" s="49" t="s">
        <v>4</v>
      </c>
      <c r="F1" s="49" t="s">
        <v>6</v>
      </c>
      <c r="G1" s="49" t="s">
        <v>434</v>
      </c>
      <c r="H1" s="49" t="s">
        <v>6</v>
      </c>
      <c r="I1" s="49" t="s">
        <v>434</v>
      </c>
      <c r="J1" s="50" t="s">
        <v>15</v>
      </c>
      <c r="K1" s="51" t="s">
        <v>440</v>
      </c>
      <c r="L1" s="52" t="s">
        <v>441</v>
      </c>
      <c r="M1" s="53" t="s">
        <v>442</v>
      </c>
      <c r="N1" s="54" t="s">
        <v>254</v>
      </c>
      <c r="O1" s="54" t="s">
        <v>5</v>
      </c>
      <c r="P1" s="54" t="s">
        <v>13</v>
      </c>
      <c r="Q1" s="54" t="s">
        <v>14</v>
      </c>
      <c r="R1" s="54" t="s">
        <v>4</v>
      </c>
      <c r="S1" s="94" t="s">
        <v>15</v>
      </c>
      <c r="T1" s="95" t="s">
        <v>442</v>
      </c>
      <c r="U1" s="54" t="s">
        <v>254</v>
      </c>
      <c r="V1" s="54" t="s">
        <v>5</v>
      </c>
      <c r="W1" s="54" t="s">
        <v>13</v>
      </c>
      <c r="X1" s="54" t="s">
        <v>14</v>
      </c>
      <c r="Y1" s="54" t="s">
        <v>4</v>
      </c>
      <c r="Z1" s="55" t="s">
        <v>15</v>
      </c>
      <c r="AA1" s="56" t="s">
        <v>16</v>
      </c>
      <c r="AB1" s="57" t="s">
        <v>17</v>
      </c>
      <c r="AC1" s="56" t="s">
        <v>18</v>
      </c>
      <c r="AD1" s="57" t="s">
        <v>19</v>
      </c>
      <c r="AH1" s="47" t="s">
        <v>20</v>
      </c>
      <c r="AI1" s="47" t="s">
        <v>21</v>
      </c>
      <c r="AJ1" s="47" t="s">
        <v>22</v>
      </c>
    </row>
    <row r="2" spans="1:37" ht="30" customHeight="1" x14ac:dyDescent="0.25">
      <c r="A2" s="58" t="s">
        <v>306</v>
      </c>
      <c r="B2" s="102" t="s">
        <v>328</v>
      </c>
      <c r="C2" s="58" t="s">
        <v>752</v>
      </c>
      <c r="D2" s="59" t="s">
        <v>44</v>
      </c>
      <c r="E2" s="59" t="s">
        <v>33</v>
      </c>
      <c r="F2" s="59" t="str">
        <f>Distribution!E3</f>
        <v>Capitaine 1</v>
      </c>
      <c r="G2" s="60"/>
      <c r="H2" s="59" t="str">
        <f>Distribution!E4</f>
        <v>Capitaine 2</v>
      </c>
      <c r="I2" s="59" t="str">
        <f t="shared" ref="I2:I33" si="0">IF(G2="v",AF2,IF(G2="d",AE2,AG2))</f>
        <v xml:space="preserve">  </v>
      </c>
      <c r="J2" s="61" t="s">
        <v>77</v>
      </c>
      <c r="K2" s="40" t="str">
        <f t="shared" ref="K2:K5" si="1">CONCATENATE(O2," - ",P2," - ",Q2," - ",R2," - ",S2)</f>
        <v>P31 - [Jour 3] - 15H00 - G3 - Cl.A</v>
      </c>
      <c r="L2" s="41" t="str">
        <f t="shared" ref="L2:L5" si="2">CONCATENATE(V2," - ",W2," - ",X2," - ",Y2," - ",Z2)</f>
        <v>P32 - [Jour 3] - 15H00 - G4 - Cl.C</v>
      </c>
      <c r="M2" s="62" t="s">
        <v>20</v>
      </c>
      <c r="N2" s="63" t="s">
        <v>258</v>
      </c>
      <c r="O2" s="63" t="s">
        <v>59</v>
      </c>
      <c r="P2" s="63" t="s">
        <v>750</v>
      </c>
      <c r="Q2" s="63" t="s">
        <v>76</v>
      </c>
      <c r="R2" s="63" t="s">
        <v>24</v>
      </c>
      <c r="S2" s="240" t="s">
        <v>446</v>
      </c>
      <c r="T2" s="62" t="s">
        <v>21</v>
      </c>
      <c r="U2" s="63" t="s">
        <v>258</v>
      </c>
      <c r="V2" s="63" t="s">
        <v>60</v>
      </c>
      <c r="W2" s="63" t="s">
        <v>750</v>
      </c>
      <c r="X2" s="63" t="s">
        <v>76</v>
      </c>
      <c r="Y2" s="63" t="s">
        <v>26</v>
      </c>
      <c r="Z2" s="240" t="s">
        <v>445</v>
      </c>
      <c r="AA2" s="66" t="str">
        <f t="shared" ref="AA2:AA33" si="3">IF(G2="g",F2,IF(G2="p",H2,AB2))</f>
        <v>Gagnant Partie 1</v>
      </c>
      <c r="AB2" s="67" t="s">
        <v>28</v>
      </c>
      <c r="AC2" s="66" t="str">
        <f t="shared" ref="AC2:AC33" si="4">IF(G2="g",H2,IF(G2="p",F2,AD2))</f>
        <v>Perdant Partie 1</v>
      </c>
      <c r="AD2" s="67" t="s">
        <v>29</v>
      </c>
      <c r="AE2" s="4" t="s">
        <v>433</v>
      </c>
      <c r="AF2" s="4" t="s">
        <v>85</v>
      </c>
      <c r="AG2" s="46" t="s">
        <v>30</v>
      </c>
      <c r="AH2" s="47" t="e">
        <f>CONCATENATE(#REF!," ",#REF!,", ",#REF!,"-",#REF!,"-",#REF!)</f>
        <v>#REF!</v>
      </c>
      <c r="AI2" s="47" t="e">
        <f>CONCATENATE(#REF!," ",#REF!,",",#REF!,"-",#REF!,"-",#REF!)</f>
        <v>#REF!</v>
      </c>
      <c r="AJ2" s="47" t="e">
        <f>CONCATENATE(M2,", ",#REF!,", ",#REF!,", ",#REF!,", ",#REF!,", ",#REF!,", ",#REF!)</f>
        <v>#REF!</v>
      </c>
      <c r="AK2" s="47" t="e">
        <f>CONCATENATE(#REF!,", ",#REF!,", ",#REF!,", ",#REF!,", ",#REF!,", ",#REF!,", ",#REF!)</f>
        <v>#REF!</v>
      </c>
    </row>
    <row r="3" spans="1:37" ht="30" customHeight="1" x14ac:dyDescent="0.25">
      <c r="A3" s="68" t="s">
        <v>306</v>
      </c>
      <c r="B3" s="103" t="s">
        <v>329</v>
      </c>
      <c r="C3" s="68" t="s">
        <v>752</v>
      </c>
      <c r="D3" s="69" t="s">
        <v>44</v>
      </c>
      <c r="E3" s="69" t="s">
        <v>35</v>
      </c>
      <c r="F3" s="69" t="str">
        <f>Distribution!E5</f>
        <v>Capitaine 3</v>
      </c>
      <c r="G3" s="70"/>
      <c r="H3" s="69" t="str">
        <f>Distribution!E6</f>
        <v>Capitaine 4</v>
      </c>
      <c r="I3" s="69" t="str">
        <f t="shared" si="0"/>
        <v xml:space="preserve">  </v>
      </c>
      <c r="J3" s="71" t="s">
        <v>77</v>
      </c>
      <c r="K3" s="42" t="str">
        <f t="shared" si="1"/>
        <v>P31 - [Jour 3] - 15H00 - G3 - Cl.A</v>
      </c>
      <c r="L3" s="43" t="str">
        <f t="shared" si="2"/>
        <v>P32 - [Jour 3] - 15H00 - G4 - Cl.C</v>
      </c>
      <c r="M3" s="72" t="s">
        <v>20</v>
      </c>
      <c r="N3" s="73" t="s">
        <v>258</v>
      </c>
      <c r="O3" s="73" t="s">
        <v>59</v>
      </c>
      <c r="P3" s="73" t="s">
        <v>750</v>
      </c>
      <c r="Q3" s="73" t="s">
        <v>76</v>
      </c>
      <c r="R3" s="73" t="s">
        <v>24</v>
      </c>
      <c r="S3" s="241" t="s">
        <v>446</v>
      </c>
      <c r="T3" s="72" t="s">
        <v>21</v>
      </c>
      <c r="U3" s="73" t="s">
        <v>258</v>
      </c>
      <c r="V3" s="73" t="s">
        <v>60</v>
      </c>
      <c r="W3" s="73" t="s">
        <v>750</v>
      </c>
      <c r="X3" s="73" t="s">
        <v>76</v>
      </c>
      <c r="Y3" s="73" t="s">
        <v>26</v>
      </c>
      <c r="Z3" s="241" t="s">
        <v>445</v>
      </c>
      <c r="AA3" s="76" t="str">
        <f t="shared" si="3"/>
        <v>Gagnant Partie 2</v>
      </c>
      <c r="AB3" s="77" t="s">
        <v>31</v>
      </c>
      <c r="AC3" s="76" t="str">
        <f t="shared" si="4"/>
        <v>Perdant Partie 2</v>
      </c>
      <c r="AD3" s="77" t="s">
        <v>32</v>
      </c>
      <c r="AE3" s="4" t="s">
        <v>433</v>
      </c>
      <c r="AF3" s="4" t="s">
        <v>85</v>
      </c>
      <c r="AG3" s="46" t="s">
        <v>30</v>
      </c>
      <c r="AH3" s="47" t="e">
        <f>CONCATENATE(#REF!," ",#REF!,", ",#REF!,"-",#REF!,"-",#REF!)</f>
        <v>#REF!</v>
      </c>
      <c r="AI3" s="47" t="e">
        <f>CONCATENATE(#REF!," ",#REF!,",",#REF!,"-",#REF!,"-",#REF!)</f>
        <v>#REF!</v>
      </c>
      <c r="AJ3" s="47" t="e">
        <f>CONCATENATE(M3,", ",#REF!,", ",#REF!,", ",#REF!,", ",#REF!,", ",#REF!,", ",#REF!)</f>
        <v>#REF!</v>
      </c>
      <c r="AK3" s="47" t="e">
        <f>CONCATENATE(#REF!,", ",#REF!,", ",#REF!,", ",#REF!,", ",#REF!,", ",#REF!,", ",#REF!)</f>
        <v>#REF!</v>
      </c>
    </row>
    <row r="4" spans="1:37" ht="30" customHeight="1" x14ac:dyDescent="0.25">
      <c r="A4" s="68" t="s">
        <v>306</v>
      </c>
      <c r="B4" s="103" t="s">
        <v>310</v>
      </c>
      <c r="C4" s="68" t="s">
        <v>752</v>
      </c>
      <c r="D4" s="69" t="s">
        <v>44</v>
      </c>
      <c r="E4" s="69" t="s">
        <v>24</v>
      </c>
      <c r="F4" s="69" t="str">
        <f>Distribution!E7</f>
        <v>Capitaine 5</v>
      </c>
      <c r="G4" s="70"/>
      <c r="H4" s="69" t="str">
        <f>Distribution!E8</f>
        <v>Capitaine 6</v>
      </c>
      <c r="I4" s="69" t="str">
        <f t="shared" si="0"/>
        <v xml:space="preserve">  </v>
      </c>
      <c r="J4" s="71" t="s">
        <v>77</v>
      </c>
      <c r="K4" s="42" t="str">
        <f t="shared" si="1"/>
        <v>P29 - [Jour 3] - 15H00 - G1 - Cl.A</v>
      </c>
      <c r="L4" s="43" t="str">
        <f t="shared" si="2"/>
        <v>P30 - [Jour 3] - 15H00 - G2 - Cl.C</v>
      </c>
      <c r="M4" s="72" t="s">
        <v>20</v>
      </c>
      <c r="N4" s="73" t="s">
        <v>258</v>
      </c>
      <c r="O4" s="73" t="s">
        <v>65</v>
      </c>
      <c r="P4" s="73" t="s">
        <v>750</v>
      </c>
      <c r="Q4" s="73" t="s">
        <v>76</v>
      </c>
      <c r="R4" s="73" t="s">
        <v>33</v>
      </c>
      <c r="S4" s="241" t="s">
        <v>446</v>
      </c>
      <c r="T4" s="72" t="s">
        <v>21</v>
      </c>
      <c r="U4" s="73" t="s">
        <v>258</v>
      </c>
      <c r="V4" s="73" t="s">
        <v>66</v>
      </c>
      <c r="W4" s="73" t="s">
        <v>750</v>
      </c>
      <c r="X4" s="73" t="s">
        <v>76</v>
      </c>
      <c r="Y4" s="73" t="s">
        <v>35</v>
      </c>
      <c r="Z4" s="241" t="s">
        <v>445</v>
      </c>
      <c r="AA4" s="76" t="str">
        <f t="shared" si="3"/>
        <v>Gagnant Partie 3</v>
      </c>
      <c r="AB4" s="77" t="s">
        <v>37</v>
      </c>
      <c r="AC4" s="76" t="str">
        <f t="shared" si="4"/>
        <v>Perdant Partie 3</v>
      </c>
      <c r="AD4" s="77" t="s">
        <v>38</v>
      </c>
      <c r="AE4" s="4" t="s">
        <v>433</v>
      </c>
      <c r="AF4" s="4" t="s">
        <v>85</v>
      </c>
      <c r="AG4" s="46" t="s">
        <v>30</v>
      </c>
      <c r="AH4" s="47" t="e">
        <f>CONCATENATE(#REF!," ",#REF!,", ",#REF!,"-",#REF!,"-",#REF!)</f>
        <v>#REF!</v>
      </c>
      <c r="AI4" s="47" t="e">
        <f>CONCATENATE(#REF!," ",#REF!,",",#REF!,"-",#REF!,"-",#REF!)</f>
        <v>#REF!</v>
      </c>
      <c r="AJ4" s="47" t="e">
        <f>CONCATENATE(M4,", ",#REF!,", ",#REF!,", ",#REF!,", ",#REF!,", ",#REF!,", ",#REF!)</f>
        <v>#REF!</v>
      </c>
      <c r="AK4" s="47" t="e">
        <f>CONCATENATE(#REF!,", ",#REF!,", ",#REF!,", ",#REF!,", ",#REF!,", ",#REF!,", ",#REF!)</f>
        <v>#REF!</v>
      </c>
    </row>
    <row r="5" spans="1:37" ht="30" customHeight="1" thickBot="1" x14ac:dyDescent="0.3">
      <c r="A5" s="78" t="s">
        <v>306</v>
      </c>
      <c r="B5" s="104" t="s">
        <v>311</v>
      </c>
      <c r="C5" s="78" t="s">
        <v>752</v>
      </c>
      <c r="D5" s="79" t="s">
        <v>44</v>
      </c>
      <c r="E5" s="79" t="s">
        <v>26</v>
      </c>
      <c r="F5" s="79" t="str">
        <f>Distribution!E9</f>
        <v>Capitaine 7</v>
      </c>
      <c r="G5" s="80"/>
      <c r="H5" s="79" t="str">
        <f>Distribution!E10</f>
        <v>Capitaine 8</v>
      </c>
      <c r="I5" s="79" t="str">
        <f t="shared" si="0"/>
        <v xml:space="preserve">  </v>
      </c>
      <c r="J5" s="81" t="s">
        <v>77</v>
      </c>
      <c r="K5" s="44" t="str">
        <f t="shared" si="1"/>
        <v>P29 - [Jour 3] - 15H00 - G1 - Cl.A</v>
      </c>
      <c r="L5" s="45" t="str">
        <f t="shared" si="2"/>
        <v>P30 - [Jour 3] - 15H00 - G2 - Cl.C</v>
      </c>
      <c r="M5" s="82" t="s">
        <v>20</v>
      </c>
      <c r="N5" s="73" t="s">
        <v>258</v>
      </c>
      <c r="O5" s="73" t="s">
        <v>65</v>
      </c>
      <c r="P5" s="83" t="s">
        <v>750</v>
      </c>
      <c r="Q5" s="83" t="s">
        <v>76</v>
      </c>
      <c r="R5" s="73" t="s">
        <v>33</v>
      </c>
      <c r="S5" s="242" t="s">
        <v>446</v>
      </c>
      <c r="T5" s="82" t="s">
        <v>21</v>
      </c>
      <c r="U5" s="73" t="s">
        <v>258</v>
      </c>
      <c r="V5" s="73" t="s">
        <v>66</v>
      </c>
      <c r="W5" s="83" t="s">
        <v>750</v>
      </c>
      <c r="X5" s="83" t="s">
        <v>76</v>
      </c>
      <c r="Y5" s="73" t="s">
        <v>35</v>
      </c>
      <c r="Z5" s="242" t="s">
        <v>445</v>
      </c>
      <c r="AA5" s="86" t="str">
        <f t="shared" si="3"/>
        <v>Gagnant Partie 4</v>
      </c>
      <c r="AB5" s="87" t="s">
        <v>39</v>
      </c>
      <c r="AC5" s="86" t="str">
        <f t="shared" si="4"/>
        <v>Perdant Partie 4</v>
      </c>
      <c r="AD5" s="87" t="s">
        <v>40</v>
      </c>
      <c r="AE5" s="4" t="s">
        <v>433</v>
      </c>
      <c r="AF5" s="4" t="s">
        <v>85</v>
      </c>
      <c r="AG5" s="46" t="s">
        <v>30</v>
      </c>
      <c r="AH5" s="47" t="e">
        <f>CONCATENATE(#REF!," ",#REF!,", ",#REF!,"-",#REF!,"-",#REF!)</f>
        <v>#REF!</v>
      </c>
      <c r="AI5" s="47" t="e">
        <f>CONCATENATE(#REF!," ",#REF!,",",#REF!,"-",#REF!,"-",#REF!)</f>
        <v>#REF!</v>
      </c>
      <c r="AJ5" s="47" t="e">
        <f>CONCATENATE(M5,", ",#REF!,", ",#REF!,", ",#REF!,", ",#REF!,", ",#REF!,", ",#REF!)</f>
        <v>#REF!</v>
      </c>
      <c r="AK5" s="47" t="e">
        <f>CONCATENATE(#REF!,", ",#REF!,", ",#REF!,", ",#REF!,", ",#REF!,", ",#REF!,", ",#REF!)</f>
        <v>#REF!</v>
      </c>
    </row>
    <row r="6" spans="1:37" ht="30" customHeight="1" x14ac:dyDescent="0.25">
      <c r="A6" s="58" t="s">
        <v>307</v>
      </c>
      <c r="B6" s="102" t="s">
        <v>312</v>
      </c>
      <c r="C6" s="58" t="s">
        <v>752</v>
      </c>
      <c r="D6" s="59" t="s">
        <v>88</v>
      </c>
      <c r="E6" s="59" t="s">
        <v>33</v>
      </c>
      <c r="F6" s="59" t="str">
        <f>Distribution!E11</f>
        <v>Capitaine 9</v>
      </c>
      <c r="G6" s="60"/>
      <c r="H6" s="59" t="str">
        <f>Distribution!E12</f>
        <v>Capitaine 10</v>
      </c>
      <c r="I6" s="59" t="str">
        <f t="shared" si="0"/>
        <v xml:space="preserve">  </v>
      </c>
      <c r="J6" s="61" t="s">
        <v>77</v>
      </c>
      <c r="K6" s="40" t="str">
        <f t="shared" ref="K6" si="5">CONCATENATE(O6," - ",P6," - ",Q6," - ",R6," - ",S6)</f>
        <v>P19 - [Jour 3] - 8H30 - G3 - Cl.A</v>
      </c>
      <c r="L6" s="41" t="str">
        <f t="shared" ref="L6" si="6">CONCATENATE(V6," - ",W6," - ",X6," - ",Y6," - ",Z6)</f>
        <v>P20 - [Jour 3] - 8H30 - G4 - Cl.C</v>
      </c>
      <c r="M6" s="62" t="s">
        <v>20</v>
      </c>
      <c r="N6" s="63" t="s">
        <v>309</v>
      </c>
      <c r="O6" s="63" t="s">
        <v>324</v>
      </c>
      <c r="P6" s="63" t="s">
        <v>750</v>
      </c>
      <c r="Q6" s="63" t="s">
        <v>44</v>
      </c>
      <c r="R6" s="63" t="s">
        <v>24</v>
      </c>
      <c r="S6" s="240" t="s">
        <v>446</v>
      </c>
      <c r="T6" s="62" t="s">
        <v>21</v>
      </c>
      <c r="U6" s="63" t="s">
        <v>309</v>
      </c>
      <c r="V6" s="63" t="s">
        <v>325</v>
      </c>
      <c r="W6" s="63" t="s">
        <v>750</v>
      </c>
      <c r="X6" s="63" t="s">
        <v>44</v>
      </c>
      <c r="Y6" s="63" t="s">
        <v>26</v>
      </c>
      <c r="Z6" s="240" t="s">
        <v>445</v>
      </c>
      <c r="AA6" s="66" t="str">
        <f t="shared" si="3"/>
        <v>Gagnant Partie 5</v>
      </c>
      <c r="AB6" s="67" t="s">
        <v>46</v>
      </c>
      <c r="AC6" s="66" t="str">
        <f t="shared" si="4"/>
        <v>Perdant Partie 5</v>
      </c>
      <c r="AD6" s="67" t="s">
        <v>47</v>
      </c>
      <c r="AE6" s="4" t="s">
        <v>433</v>
      </c>
      <c r="AF6" s="4" t="s">
        <v>85</v>
      </c>
      <c r="AG6" s="46" t="s">
        <v>30</v>
      </c>
      <c r="AH6" s="47" t="str">
        <f t="shared" ref="AH6:AH33" si="7">CONCATENATE(P6," ",Q6,", ",N6,"-",R6,"-",O6)</f>
        <v>[Jour 3] 8H30, F5-G3-P19</v>
      </c>
      <c r="AI6" s="47" t="str">
        <f t="shared" ref="AI6:AI33" si="8">CONCATENATE(W6," ",X6,",",U6,"-",Y6,"-",V6)</f>
        <v>[Jour 3] 8H30,F5-G4-P20</v>
      </c>
      <c r="AJ6" s="47" t="str">
        <f t="shared" ref="AJ6:AJ33" si="9">CONCATENATE(M6,", ",N6,", ",R6,", ",O6,", ",P6,", ",Q6,", ",S6)</f>
        <v>Gagnant, F5, G3, P19, [Jour 3], 8H30, Cl.A</v>
      </c>
      <c r="AK6" s="47" t="str">
        <f t="shared" ref="AK6:AK33" si="10">CONCATENATE(T6,", ",U6,", ",Y6,", ",V6,", ",W6,", ",X6,", ",Z6)</f>
        <v>Perdant, F5, G4, P20, [Jour 3], 8H30, Cl.C</v>
      </c>
    </row>
    <row r="7" spans="1:37" ht="30" customHeight="1" x14ac:dyDescent="0.25">
      <c r="A7" s="68" t="s">
        <v>307</v>
      </c>
      <c r="B7" s="103" t="s">
        <v>313</v>
      </c>
      <c r="C7" s="68" t="s">
        <v>752</v>
      </c>
      <c r="D7" s="69" t="s">
        <v>88</v>
      </c>
      <c r="E7" s="69" t="s">
        <v>35</v>
      </c>
      <c r="F7" s="69" t="str">
        <f>Distribution!E13</f>
        <v>Capitaine 11</v>
      </c>
      <c r="G7" s="70"/>
      <c r="H7" s="69" t="str">
        <f>Distribution!E14</f>
        <v>Capitaine 12</v>
      </c>
      <c r="I7" s="69" t="str">
        <f t="shared" si="0"/>
        <v xml:space="preserve">  </v>
      </c>
      <c r="J7" s="71" t="s">
        <v>77</v>
      </c>
      <c r="K7" s="42" t="str">
        <f t="shared" ref="K7:K70" si="11">CONCATENATE(O7," - ",P7," - ",Q7," - ",R7," - ",S7)</f>
        <v>P19 - [Jour 3] - 8H30 - G3 - Cl.A</v>
      </c>
      <c r="L7" s="43" t="str">
        <f t="shared" ref="L7:L69" si="12">CONCATENATE(V7," - ",W7," - ",X7," - ",Y7," - ",Z7)</f>
        <v>P20 - [Jour 3] - 8H30 - G4 - Cl.C</v>
      </c>
      <c r="M7" s="72" t="s">
        <v>20</v>
      </c>
      <c r="N7" s="73" t="s">
        <v>309</v>
      </c>
      <c r="O7" s="73" t="s">
        <v>324</v>
      </c>
      <c r="P7" s="73" t="s">
        <v>750</v>
      </c>
      <c r="Q7" s="73" t="s">
        <v>44</v>
      </c>
      <c r="R7" s="73" t="s">
        <v>24</v>
      </c>
      <c r="S7" s="241" t="s">
        <v>446</v>
      </c>
      <c r="T7" s="72" t="s">
        <v>21</v>
      </c>
      <c r="U7" s="73" t="s">
        <v>309</v>
      </c>
      <c r="V7" s="73" t="s">
        <v>325</v>
      </c>
      <c r="W7" s="73" t="s">
        <v>750</v>
      </c>
      <c r="X7" s="73" t="s">
        <v>44</v>
      </c>
      <c r="Y7" s="73" t="s">
        <v>26</v>
      </c>
      <c r="Z7" s="241" t="s">
        <v>445</v>
      </c>
      <c r="AA7" s="76" t="str">
        <f t="shared" si="3"/>
        <v>Gagnant Partie 6</v>
      </c>
      <c r="AB7" s="77" t="s">
        <v>48</v>
      </c>
      <c r="AC7" s="76" t="str">
        <f t="shared" si="4"/>
        <v>Perdant Partie 6</v>
      </c>
      <c r="AD7" s="77" t="s">
        <v>49</v>
      </c>
      <c r="AE7" s="4" t="s">
        <v>433</v>
      </c>
      <c r="AF7" s="4" t="s">
        <v>85</v>
      </c>
      <c r="AG7" s="46" t="s">
        <v>30</v>
      </c>
      <c r="AH7" s="47" t="str">
        <f t="shared" si="7"/>
        <v>[Jour 3] 8H30, F5-G3-P19</v>
      </c>
      <c r="AI7" s="47" t="str">
        <f t="shared" si="8"/>
        <v>[Jour 3] 8H30,F5-G4-P20</v>
      </c>
      <c r="AJ7" s="47" t="str">
        <f t="shared" si="9"/>
        <v>Gagnant, F5, G3, P19, [Jour 3], 8H30, Cl.A</v>
      </c>
      <c r="AK7" s="47" t="str">
        <f t="shared" si="10"/>
        <v>Perdant, F5, G4, P20, [Jour 3], 8H30, Cl.C</v>
      </c>
    </row>
    <row r="8" spans="1:37" ht="30" customHeight="1" x14ac:dyDescent="0.25">
      <c r="A8" s="68" t="s">
        <v>307</v>
      </c>
      <c r="B8" s="103" t="s">
        <v>314</v>
      </c>
      <c r="C8" s="68" t="s">
        <v>752</v>
      </c>
      <c r="D8" s="69" t="s">
        <v>88</v>
      </c>
      <c r="E8" s="69" t="s">
        <v>24</v>
      </c>
      <c r="F8" s="69" t="str">
        <f>Distribution!E15</f>
        <v>Capitaine 13</v>
      </c>
      <c r="G8" s="70"/>
      <c r="H8" s="69" t="str">
        <f>Distribution!E16</f>
        <v>Capitaine 14</v>
      </c>
      <c r="I8" s="69" t="str">
        <f t="shared" si="0"/>
        <v xml:space="preserve">  </v>
      </c>
      <c r="J8" s="71" t="s">
        <v>77</v>
      </c>
      <c r="K8" s="42" t="str">
        <f t="shared" si="11"/>
        <v>P46 - [Jour 3] - 15H00 - G2 - Cl.A</v>
      </c>
      <c r="L8" s="43" t="str">
        <f t="shared" si="12"/>
        <v>P45 - [Jour 3] - 15H00 - G1 - Cl.C</v>
      </c>
      <c r="M8" s="72" t="s">
        <v>20</v>
      </c>
      <c r="N8" s="73" t="s">
        <v>264</v>
      </c>
      <c r="O8" s="73" t="s">
        <v>137</v>
      </c>
      <c r="P8" s="73" t="s">
        <v>750</v>
      </c>
      <c r="Q8" s="73" t="s">
        <v>76</v>
      </c>
      <c r="R8" s="73" t="s">
        <v>35</v>
      </c>
      <c r="S8" s="241" t="s">
        <v>446</v>
      </c>
      <c r="T8" s="72" t="s">
        <v>21</v>
      </c>
      <c r="U8" s="73" t="s">
        <v>264</v>
      </c>
      <c r="V8" s="73" t="s">
        <v>141</v>
      </c>
      <c r="W8" s="73" t="s">
        <v>750</v>
      </c>
      <c r="X8" s="73" t="s">
        <v>76</v>
      </c>
      <c r="Y8" s="73" t="s">
        <v>33</v>
      </c>
      <c r="Z8" s="241" t="s">
        <v>445</v>
      </c>
      <c r="AA8" s="76" t="str">
        <f t="shared" si="3"/>
        <v>Gagnant Partie 7</v>
      </c>
      <c r="AB8" s="77" t="s">
        <v>53</v>
      </c>
      <c r="AC8" s="76" t="str">
        <f t="shared" si="4"/>
        <v>Perdant Partie 7</v>
      </c>
      <c r="AD8" s="77" t="s">
        <v>54</v>
      </c>
      <c r="AE8" s="4" t="s">
        <v>433</v>
      </c>
      <c r="AF8" s="4" t="s">
        <v>85</v>
      </c>
      <c r="AG8" s="46" t="s">
        <v>30</v>
      </c>
      <c r="AH8" s="47" t="str">
        <f t="shared" si="7"/>
        <v>[Jour 3] 15H00, F12-G2-P46</v>
      </c>
      <c r="AI8" s="47" t="str">
        <f t="shared" si="8"/>
        <v>[Jour 3] 15H00,F12-G1-P45</v>
      </c>
      <c r="AJ8" s="47" t="str">
        <f t="shared" si="9"/>
        <v>Gagnant, F12, G2, P46, [Jour 3], 15H00, Cl.A</v>
      </c>
      <c r="AK8" s="47" t="str">
        <f t="shared" si="10"/>
        <v>Perdant, F12, G1, P45, [Jour 3], 15H00, Cl.C</v>
      </c>
    </row>
    <row r="9" spans="1:37" ht="30" customHeight="1" thickBot="1" x14ac:dyDescent="0.3">
      <c r="A9" s="78" t="s">
        <v>307</v>
      </c>
      <c r="B9" s="104" t="s">
        <v>315</v>
      </c>
      <c r="C9" s="78" t="s">
        <v>752</v>
      </c>
      <c r="D9" s="79" t="s">
        <v>88</v>
      </c>
      <c r="E9" s="79" t="s">
        <v>26</v>
      </c>
      <c r="F9" s="79"/>
      <c r="G9" s="80"/>
      <c r="H9" s="79"/>
      <c r="I9" s="69" t="str">
        <f t="shared" si="0"/>
        <v xml:space="preserve">  </v>
      </c>
      <c r="J9" s="81" t="s">
        <v>77</v>
      </c>
      <c r="K9" s="44" t="str">
        <f t="shared" si="11"/>
        <v xml:space="preserve"> -  -  -  - </v>
      </c>
      <c r="L9" s="45" t="str">
        <f t="shared" si="12"/>
        <v xml:space="preserve"> -  -  -  - </v>
      </c>
      <c r="M9" s="82" t="s">
        <v>20</v>
      </c>
      <c r="N9" s="83"/>
      <c r="O9" s="83"/>
      <c r="P9" s="83"/>
      <c r="Q9" s="83"/>
      <c r="R9" s="83"/>
      <c r="S9" s="242"/>
      <c r="T9" s="82" t="s">
        <v>21</v>
      </c>
      <c r="U9" s="83"/>
      <c r="V9" s="83"/>
      <c r="W9" s="83"/>
      <c r="X9" s="83"/>
      <c r="Y9" s="83"/>
      <c r="Z9" s="242"/>
      <c r="AA9" s="86" t="e">
        <f>IF(#REF!="g",#REF!,IF(#REF!="p",#REF!,AB9))</f>
        <v>#REF!</v>
      </c>
      <c r="AB9" s="87" t="s">
        <v>55</v>
      </c>
      <c r="AC9" s="86" t="e">
        <f>IF(#REF!="g",#REF!,IF(#REF!="p",#REF!,AD9))</f>
        <v>#REF!</v>
      </c>
      <c r="AD9" s="87" t="s">
        <v>56</v>
      </c>
      <c r="AE9" s="4" t="s">
        <v>433</v>
      </c>
      <c r="AF9" s="4" t="s">
        <v>85</v>
      </c>
      <c r="AG9" s="46" t="s">
        <v>30</v>
      </c>
      <c r="AH9" s="47" t="str">
        <f t="shared" si="7"/>
        <v xml:space="preserve"> , --</v>
      </c>
      <c r="AI9" s="47" t="str">
        <f t="shared" si="8"/>
        <v xml:space="preserve"> ,--</v>
      </c>
      <c r="AJ9" s="47" t="str">
        <f t="shared" si="9"/>
        <v xml:space="preserve">Gagnant, , , , , , </v>
      </c>
      <c r="AK9" s="47" t="str">
        <f t="shared" si="10"/>
        <v xml:space="preserve">Perdant, , , , , , </v>
      </c>
    </row>
    <row r="10" spans="1:37" ht="30" customHeight="1" x14ac:dyDescent="0.25">
      <c r="A10" s="58" t="s">
        <v>308</v>
      </c>
      <c r="B10" s="102" t="s">
        <v>316</v>
      </c>
      <c r="C10" s="58" t="s">
        <v>752</v>
      </c>
      <c r="D10" s="59" t="s">
        <v>113</v>
      </c>
      <c r="E10" s="59" t="s">
        <v>33</v>
      </c>
      <c r="F10" s="59" t="str">
        <f>Distribution!E17</f>
        <v>Capitaine 15</v>
      </c>
      <c r="G10" s="60"/>
      <c r="H10" s="59" t="str">
        <f>Distribution!E18</f>
        <v>Capitaine 16</v>
      </c>
      <c r="I10" s="59" t="str">
        <f t="shared" ref="I10:I17" si="13">IF(G10="v",AF10,IF(G10="d",AE10,AG10))</f>
        <v xml:space="preserve">  </v>
      </c>
      <c r="J10" s="61" t="s">
        <v>77</v>
      </c>
      <c r="K10" s="40" t="str">
        <f t="shared" si="11"/>
        <v>P39 - [Jour 3] - 12H00 - G3 - Cl.A</v>
      </c>
      <c r="L10" s="41" t="str">
        <f t="shared" si="12"/>
        <v>P40 - [Jour 3] - 12H00 - G4 - Cl.C</v>
      </c>
      <c r="M10" s="62" t="s">
        <v>20</v>
      </c>
      <c r="N10" s="64" t="s">
        <v>261</v>
      </c>
      <c r="O10" s="63" t="s">
        <v>102</v>
      </c>
      <c r="P10" s="63" t="s">
        <v>750</v>
      </c>
      <c r="Q10" s="63" t="s">
        <v>41</v>
      </c>
      <c r="R10" s="63" t="s">
        <v>24</v>
      </c>
      <c r="S10" s="88" t="s">
        <v>446</v>
      </c>
      <c r="T10" s="96" t="s">
        <v>21</v>
      </c>
      <c r="U10" s="64" t="s">
        <v>261</v>
      </c>
      <c r="V10" s="63" t="s">
        <v>105</v>
      </c>
      <c r="W10" s="63" t="s">
        <v>750</v>
      </c>
      <c r="X10" s="63" t="s">
        <v>41</v>
      </c>
      <c r="Y10" s="63" t="s">
        <v>26</v>
      </c>
      <c r="Z10" s="65" t="s">
        <v>445</v>
      </c>
      <c r="AA10" s="66" t="str">
        <f t="shared" ref="AA10:AA17" si="14">IF(G10="g",F10,IF(G10="p",H10,AB10))</f>
        <v>Gagnant Partie 9</v>
      </c>
      <c r="AB10" s="67" t="s">
        <v>61</v>
      </c>
      <c r="AC10" s="66" t="str">
        <f t="shared" ref="AC10:AC17" si="15">IF(G10="g",H10,IF(G10="p",F10,AD10))</f>
        <v>Perdant Partie 9</v>
      </c>
      <c r="AD10" s="67" t="s">
        <v>62</v>
      </c>
      <c r="AE10" s="4" t="s">
        <v>433</v>
      </c>
      <c r="AF10" s="4" t="s">
        <v>85</v>
      </c>
      <c r="AG10" s="46" t="s">
        <v>30</v>
      </c>
      <c r="AH10" s="47" t="str">
        <f t="shared" si="7"/>
        <v>[Jour 3] 12H00, F10-G3-P39</v>
      </c>
      <c r="AI10" s="47" t="str">
        <f t="shared" si="8"/>
        <v>[Jour 3] 12H00,F10-G4-P40</v>
      </c>
      <c r="AJ10" s="47" t="str">
        <f t="shared" si="9"/>
        <v>Gagnant, F10, G3, P39, [Jour 3], 12H00, Cl.A</v>
      </c>
      <c r="AK10" s="47" t="str">
        <f t="shared" si="10"/>
        <v>Perdant, F10, G4, P40, [Jour 3], 12H00, Cl.C</v>
      </c>
    </row>
    <row r="11" spans="1:37" ht="30" customHeight="1" x14ac:dyDescent="0.25">
      <c r="A11" s="68" t="s">
        <v>308</v>
      </c>
      <c r="B11" s="103" t="s">
        <v>317</v>
      </c>
      <c r="C11" s="68" t="s">
        <v>752</v>
      </c>
      <c r="D11" s="69" t="s">
        <v>113</v>
      </c>
      <c r="E11" s="69" t="s">
        <v>35</v>
      </c>
      <c r="F11" s="69" t="str">
        <f>Distribution!E19</f>
        <v>Capitaine 17</v>
      </c>
      <c r="G11" s="70"/>
      <c r="H11" s="69" t="str">
        <f>Distribution!E20</f>
        <v>Capitaine 18</v>
      </c>
      <c r="I11" s="69" t="str">
        <f t="shared" si="13"/>
        <v xml:space="preserve">  </v>
      </c>
      <c r="J11" s="71" t="s">
        <v>77</v>
      </c>
      <c r="K11" s="42" t="str">
        <f t="shared" si="11"/>
        <v>P39 - [Jour 3] - 12H00 - G3 - Cl.A</v>
      </c>
      <c r="L11" s="43" t="str">
        <f t="shared" si="12"/>
        <v>P40 - [Jour 3] - 12H00 - G4 - Cl.C</v>
      </c>
      <c r="M11" s="72" t="s">
        <v>20</v>
      </c>
      <c r="N11" s="74" t="s">
        <v>261</v>
      </c>
      <c r="O11" s="73" t="s">
        <v>102</v>
      </c>
      <c r="P11" s="73" t="s">
        <v>750</v>
      </c>
      <c r="Q11" s="73" t="s">
        <v>41</v>
      </c>
      <c r="R11" s="73" t="s">
        <v>24</v>
      </c>
      <c r="S11" s="89" t="s">
        <v>446</v>
      </c>
      <c r="T11" s="97" t="s">
        <v>21</v>
      </c>
      <c r="U11" s="74" t="s">
        <v>261</v>
      </c>
      <c r="V11" s="73" t="s">
        <v>105</v>
      </c>
      <c r="W11" s="73" t="s">
        <v>750</v>
      </c>
      <c r="X11" s="73" t="s">
        <v>41</v>
      </c>
      <c r="Y11" s="73" t="s">
        <v>26</v>
      </c>
      <c r="Z11" s="75" t="s">
        <v>445</v>
      </c>
      <c r="AA11" s="76" t="str">
        <f t="shared" si="14"/>
        <v>Gagnant Partie 10</v>
      </c>
      <c r="AB11" s="77" t="s">
        <v>63</v>
      </c>
      <c r="AC11" s="76" t="str">
        <f t="shared" si="15"/>
        <v>Perdant Partie 10</v>
      </c>
      <c r="AD11" s="77" t="s">
        <v>64</v>
      </c>
      <c r="AE11" s="4" t="s">
        <v>433</v>
      </c>
      <c r="AF11" s="4" t="s">
        <v>85</v>
      </c>
      <c r="AG11" s="46" t="s">
        <v>30</v>
      </c>
      <c r="AH11" s="47" t="str">
        <f t="shared" si="7"/>
        <v>[Jour 3] 12H00, F10-G3-P39</v>
      </c>
      <c r="AI11" s="47" t="str">
        <f t="shared" si="8"/>
        <v>[Jour 3] 12H00,F10-G4-P40</v>
      </c>
      <c r="AJ11" s="47" t="str">
        <f t="shared" si="9"/>
        <v>Gagnant, F10, G3, P39, [Jour 3], 12H00, Cl.A</v>
      </c>
      <c r="AK11" s="47" t="str">
        <f t="shared" si="10"/>
        <v>Perdant, F10, G4, P40, [Jour 3], 12H00, Cl.C</v>
      </c>
    </row>
    <row r="12" spans="1:37" ht="30" customHeight="1" x14ac:dyDescent="0.25">
      <c r="A12" s="68" t="s">
        <v>308</v>
      </c>
      <c r="B12" s="103" t="s">
        <v>318</v>
      </c>
      <c r="C12" s="68" t="s">
        <v>752</v>
      </c>
      <c r="D12" s="69" t="s">
        <v>113</v>
      </c>
      <c r="E12" s="69" t="s">
        <v>24</v>
      </c>
      <c r="F12" s="69" t="str">
        <f>Distribution!E21</f>
        <v>Capitaine 19</v>
      </c>
      <c r="G12" s="70"/>
      <c r="H12" s="69" t="str">
        <f>Distribution!E22</f>
        <v>Capitaine 20</v>
      </c>
      <c r="I12" s="69" t="str">
        <f t="shared" si="13"/>
        <v xml:space="preserve">  </v>
      </c>
      <c r="J12" s="71" t="s">
        <v>77</v>
      </c>
      <c r="K12" s="42" t="str">
        <f t="shared" si="11"/>
        <v>P37 - [Jour 3] - 12H00 - G1 - Cl.A</v>
      </c>
      <c r="L12" s="43" t="str">
        <f t="shared" si="12"/>
        <v>P38 - [Jour 3] - 12H00 - G2 - Cl.C</v>
      </c>
      <c r="M12" s="72" t="s">
        <v>20</v>
      </c>
      <c r="N12" s="74" t="s">
        <v>261</v>
      </c>
      <c r="O12" s="73" t="s">
        <v>78</v>
      </c>
      <c r="P12" s="73" t="s">
        <v>750</v>
      </c>
      <c r="Q12" s="73" t="s">
        <v>41</v>
      </c>
      <c r="R12" s="73" t="s">
        <v>33</v>
      </c>
      <c r="S12" s="89" t="s">
        <v>446</v>
      </c>
      <c r="T12" s="97" t="s">
        <v>21</v>
      </c>
      <c r="U12" s="74" t="s">
        <v>261</v>
      </c>
      <c r="V12" s="73" t="s">
        <v>84</v>
      </c>
      <c r="W12" s="73" t="s">
        <v>750</v>
      </c>
      <c r="X12" s="73" t="s">
        <v>41</v>
      </c>
      <c r="Y12" s="73" t="s">
        <v>35</v>
      </c>
      <c r="Z12" s="75" t="s">
        <v>445</v>
      </c>
      <c r="AA12" s="76" t="str">
        <f t="shared" si="14"/>
        <v>Gagnant Partie 11</v>
      </c>
      <c r="AB12" s="77" t="s">
        <v>67</v>
      </c>
      <c r="AC12" s="76" t="str">
        <f t="shared" si="15"/>
        <v>Perdant Partie 11</v>
      </c>
      <c r="AD12" s="77" t="s">
        <v>68</v>
      </c>
      <c r="AE12" s="4" t="s">
        <v>433</v>
      </c>
      <c r="AF12" s="4" t="s">
        <v>85</v>
      </c>
      <c r="AG12" s="46" t="s">
        <v>30</v>
      </c>
      <c r="AH12" s="47" t="str">
        <f t="shared" si="7"/>
        <v>[Jour 3] 12H00, F10-G1-P37</v>
      </c>
      <c r="AI12" s="47" t="str">
        <f t="shared" si="8"/>
        <v>[Jour 3] 12H00,F10-G2-P38</v>
      </c>
      <c r="AJ12" s="47" t="str">
        <f t="shared" si="9"/>
        <v>Gagnant, F10, G1, P37, [Jour 3], 12H00, Cl.A</v>
      </c>
      <c r="AK12" s="47" t="str">
        <f t="shared" si="10"/>
        <v>Perdant, F10, G2, P38, [Jour 3], 12H00, Cl.C</v>
      </c>
    </row>
    <row r="13" spans="1:37" ht="30" customHeight="1" thickBot="1" x14ac:dyDescent="0.3">
      <c r="A13" s="78" t="s">
        <v>308</v>
      </c>
      <c r="B13" s="104" t="s">
        <v>319</v>
      </c>
      <c r="C13" s="78" t="s">
        <v>752</v>
      </c>
      <c r="D13" s="79" t="s">
        <v>113</v>
      </c>
      <c r="E13" s="79" t="s">
        <v>26</v>
      </c>
      <c r="F13" s="79" t="str">
        <f>Distribution!E23</f>
        <v>Capitaine 21</v>
      </c>
      <c r="G13" s="80"/>
      <c r="H13" s="79" t="str">
        <f>Distribution!E24</f>
        <v>Capitaine 22</v>
      </c>
      <c r="I13" s="79" t="str">
        <f t="shared" si="13"/>
        <v xml:space="preserve">  </v>
      </c>
      <c r="J13" s="81" t="s">
        <v>77</v>
      </c>
      <c r="K13" s="44" t="str">
        <f t="shared" si="11"/>
        <v>P37 - [Jour 3] - 12H00 - G1 - Cl.A</v>
      </c>
      <c r="L13" s="45" t="str">
        <f t="shared" si="12"/>
        <v>P38 - [Jour 3] - 12H00 - G2 - Cl.C</v>
      </c>
      <c r="M13" s="82" t="s">
        <v>20</v>
      </c>
      <c r="N13" s="84" t="s">
        <v>261</v>
      </c>
      <c r="O13" s="83" t="s">
        <v>78</v>
      </c>
      <c r="P13" s="83" t="s">
        <v>750</v>
      </c>
      <c r="Q13" s="83" t="s">
        <v>41</v>
      </c>
      <c r="R13" s="83" t="s">
        <v>33</v>
      </c>
      <c r="S13" s="98" t="s">
        <v>446</v>
      </c>
      <c r="T13" s="99" t="s">
        <v>21</v>
      </c>
      <c r="U13" s="84" t="s">
        <v>261</v>
      </c>
      <c r="V13" s="83" t="s">
        <v>84</v>
      </c>
      <c r="W13" s="83" t="s">
        <v>750</v>
      </c>
      <c r="X13" s="83" t="s">
        <v>41</v>
      </c>
      <c r="Y13" s="83" t="s">
        <v>35</v>
      </c>
      <c r="Z13" s="85" t="s">
        <v>445</v>
      </c>
      <c r="AA13" s="86" t="str">
        <f t="shared" si="14"/>
        <v>Gagnant Partie 12</v>
      </c>
      <c r="AB13" s="87" t="s">
        <v>69</v>
      </c>
      <c r="AC13" s="86" t="str">
        <f t="shared" si="15"/>
        <v>Perdant Partie 12</v>
      </c>
      <c r="AD13" s="87" t="s">
        <v>70</v>
      </c>
      <c r="AE13" s="4" t="s">
        <v>433</v>
      </c>
      <c r="AF13" s="4" t="s">
        <v>85</v>
      </c>
      <c r="AG13" s="46" t="s">
        <v>30</v>
      </c>
      <c r="AH13" s="47" t="str">
        <f t="shared" si="7"/>
        <v>[Jour 3] 12H00, F10-G1-P37</v>
      </c>
      <c r="AI13" s="47" t="str">
        <f t="shared" si="8"/>
        <v>[Jour 3] 12H00,F10-G2-P38</v>
      </c>
      <c r="AJ13" s="47" t="str">
        <f t="shared" si="9"/>
        <v>Gagnant, F10, G1, P37, [Jour 3], 12H00, Cl.A</v>
      </c>
      <c r="AK13" s="47" t="str">
        <f t="shared" si="10"/>
        <v>Perdant, F10, G2, P38, [Jour 3], 12H00, Cl.C</v>
      </c>
    </row>
    <row r="14" spans="1:37" ht="30" customHeight="1" x14ac:dyDescent="0.25">
      <c r="A14" s="58" t="s">
        <v>256</v>
      </c>
      <c r="B14" s="102" t="s">
        <v>320</v>
      </c>
      <c r="C14" s="58" t="s">
        <v>752</v>
      </c>
      <c r="D14" s="59" t="s">
        <v>76</v>
      </c>
      <c r="E14" s="59" t="s">
        <v>33</v>
      </c>
      <c r="F14" s="59" t="str">
        <f>Distribution!E25</f>
        <v>Capitaine 23</v>
      </c>
      <c r="G14" s="60"/>
      <c r="H14" s="59" t="str">
        <f>Distribution!E26</f>
        <v>Capitaine 24</v>
      </c>
      <c r="I14" s="59" t="str">
        <f t="shared" si="13"/>
        <v xml:space="preserve">  </v>
      </c>
      <c r="J14" s="61" t="s">
        <v>77</v>
      </c>
      <c r="K14" s="40" t="str">
        <f t="shared" si="11"/>
        <v>P27 - [Jour 2] - 13H00 - G3 - Cl.A</v>
      </c>
      <c r="L14" s="41" t="str">
        <f t="shared" si="12"/>
        <v>P28 - [Jour 2] - 13H00 - G4 - Cl.C</v>
      </c>
      <c r="M14" s="62" t="s">
        <v>20</v>
      </c>
      <c r="N14" s="63" t="s">
        <v>255</v>
      </c>
      <c r="O14" s="63" t="s">
        <v>25</v>
      </c>
      <c r="P14" s="63" t="s">
        <v>751</v>
      </c>
      <c r="Q14" s="63" t="s">
        <v>113</v>
      </c>
      <c r="R14" s="63" t="s">
        <v>24</v>
      </c>
      <c r="S14" s="240" t="s">
        <v>446</v>
      </c>
      <c r="T14" s="62" t="s">
        <v>21</v>
      </c>
      <c r="U14" s="63" t="s">
        <v>255</v>
      </c>
      <c r="V14" s="63" t="s">
        <v>27</v>
      </c>
      <c r="W14" s="63" t="s">
        <v>751</v>
      </c>
      <c r="X14" s="63" t="s">
        <v>113</v>
      </c>
      <c r="Y14" s="63" t="s">
        <v>26</v>
      </c>
      <c r="Z14" s="240" t="s">
        <v>445</v>
      </c>
      <c r="AA14" s="66" t="str">
        <f t="shared" si="14"/>
        <v>Gagnant Partie 13</v>
      </c>
      <c r="AB14" s="67" t="s">
        <v>71</v>
      </c>
      <c r="AC14" s="66" t="str">
        <f t="shared" si="15"/>
        <v>Perdant Partie 13</v>
      </c>
      <c r="AD14" s="67" t="s">
        <v>72</v>
      </c>
      <c r="AE14" s="4" t="s">
        <v>433</v>
      </c>
      <c r="AF14" s="4" t="s">
        <v>85</v>
      </c>
      <c r="AG14" s="46" t="s">
        <v>30</v>
      </c>
      <c r="AH14" s="47" t="str">
        <f t="shared" si="7"/>
        <v>[Jour 2] 13H00, F7-G3-P27</v>
      </c>
      <c r="AI14" s="47" t="str">
        <f t="shared" si="8"/>
        <v>[Jour 2] 13H00,F7-G4-P28</v>
      </c>
      <c r="AJ14" s="47" t="str">
        <f t="shared" si="9"/>
        <v>Gagnant, F7, G3, P27, [Jour 2], 13H00, Cl.A</v>
      </c>
      <c r="AK14" s="47" t="str">
        <f t="shared" si="10"/>
        <v>Perdant, F7, G4, P28, [Jour 2], 13H00, Cl.C</v>
      </c>
    </row>
    <row r="15" spans="1:37" ht="30" customHeight="1" x14ac:dyDescent="0.25">
      <c r="A15" s="68" t="s">
        <v>256</v>
      </c>
      <c r="B15" s="103" t="s">
        <v>321</v>
      </c>
      <c r="C15" s="68" t="s">
        <v>752</v>
      </c>
      <c r="D15" s="69" t="s">
        <v>76</v>
      </c>
      <c r="E15" s="69" t="s">
        <v>35</v>
      </c>
      <c r="F15" s="69" t="str">
        <f>Distribution!E27</f>
        <v>Capitaine 25</v>
      </c>
      <c r="G15" s="70"/>
      <c r="H15" s="69" t="str">
        <f>Distribution!E28</f>
        <v>Capitaine 26</v>
      </c>
      <c r="I15" s="69" t="str">
        <f t="shared" si="13"/>
        <v xml:space="preserve">  </v>
      </c>
      <c r="J15" s="71" t="s">
        <v>77</v>
      </c>
      <c r="K15" s="42" t="str">
        <f t="shared" si="11"/>
        <v>P27 - [Jour 2] - 13H00 - G3 - Cl.A</v>
      </c>
      <c r="L15" s="43" t="str">
        <f t="shared" si="12"/>
        <v>P28 - [Jour 2] - 13H00 - G4 - Cl.C</v>
      </c>
      <c r="M15" s="72" t="s">
        <v>20</v>
      </c>
      <c r="N15" s="73" t="s">
        <v>255</v>
      </c>
      <c r="O15" s="73" t="s">
        <v>25</v>
      </c>
      <c r="P15" s="73" t="s">
        <v>751</v>
      </c>
      <c r="Q15" s="73" t="s">
        <v>113</v>
      </c>
      <c r="R15" s="73" t="s">
        <v>24</v>
      </c>
      <c r="S15" s="241" t="s">
        <v>446</v>
      </c>
      <c r="T15" s="72" t="s">
        <v>21</v>
      </c>
      <c r="U15" s="73" t="s">
        <v>255</v>
      </c>
      <c r="V15" s="73" t="s">
        <v>27</v>
      </c>
      <c r="W15" s="73" t="s">
        <v>751</v>
      </c>
      <c r="X15" s="73" t="s">
        <v>113</v>
      </c>
      <c r="Y15" s="73" t="s">
        <v>26</v>
      </c>
      <c r="Z15" s="241" t="s">
        <v>445</v>
      </c>
      <c r="AA15" s="76" t="str">
        <f t="shared" si="14"/>
        <v>Gagnant Partie 14</v>
      </c>
      <c r="AB15" s="77" t="s">
        <v>73</v>
      </c>
      <c r="AC15" s="76" t="str">
        <f t="shared" si="15"/>
        <v>Perdant Partie 14</v>
      </c>
      <c r="AD15" s="77" t="s">
        <v>74</v>
      </c>
      <c r="AE15" s="4" t="s">
        <v>433</v>
      </c>
      <c r="AF15" s="4" t="s">
        <v>85</v>
      </c>
      <c r="AG15" s="46" t="s">
        <v>30</v>
      </c>
      <c r="AH15" s="47" t="str">
        <f t="shared" si="7"/>
        <v>[Jour 2] 13H00, F7-G3-P27</v>
      </c>
      <c r="AI15" s="47" t="str">
        <f t="shared" si="8"/>
        <v>[Jour 2] 13H00,F7-G4-P28</v>
      </c>
      <c r="AJ15" s="47" t="str">
        <f t="shared" si="9"/>
        <v>Gagnant, F7, G3, P27, [Jour 2], 13H00, Cl.A</v>
      </c>
      <c r="AK15" s="47" t="str">
        <f t="shared" si="10"/>
        <v>Perdant, F7, G4, P28, [Jour 2], 13H00, Cl.C</v>
      </c>
    </row>
    <row r="16" spans="1:37" ht="30" customHeight="1" x14ac:dyDescent="0.25">
      <c r="A16" s="68" t="s">
        <v>256</v>
      </c>
      <c r="B16" s="103" t="s">
        <v>43</v>
      </c>
      <c r="C16" s="68" t="s">
        <v>752</v>
      </c>
      <c r="D16" s="69" t="s">
        <v>76</v>
      </c>
      <c r="E16" s="69" t="s">
        <v>24</v>
      </c>
      <c r="F16" s="69" t="str">
        <f>Distribution!E29</f>
        <v>Capitaine 27</v>
      </c>
      <c r="G16" s="70"/>
      <c r="H16" s="69" t="str">
        <f>Distribution!E30</f>
        <v>Capitaine 28</v>
      </c>
      <c r="I16" s="69" t="str">
        <f t="shared" si="13"/>
        <v xml:space="preserve">  </v>
      </c>
      <c r="J16" s="71" t="s">
        <v>77</v>
      </c>
      <c r="K16" s="42" t="str">
        <f t="shared" si="11"/>
        <v>P25 - [Jour 2] - 13H00 - G1 - Cl.A</v>
      </c>
      <c r="L16" s="43" t="str">
        <f t="shared" si="12"/>
        <v>P26 - [Jour 2] - 13H00 - G2 - Cl.C</v>
      </c>
      <c r="M16" s="72" t="s">
        <v>20</v>
      </c>
      <c r="N16" s="73" t="s">
        <v>255</v>
      </c>
      <c r="O16" s="73" t="s">
        <v>34</v>
      </c>
      <c r="P16" s="73" t="s">
        <v>751</v>
      </c>
      <c r="Q16" s="73" t="s">
        <v>113</v>
      </c>
      <c r="R16" s="73" t="s">
        <v>33</v>
      </c>
      <c r="S16" s="241" t="s">
        <v>446</v>
      </c>
      <c r="T16" s="72" t="s">
        <v>21</v>
      </c>
      <c r="U16" s="73" t="s">
        <v>255</v>
      </c>
      <c r="V16" s="73" t="s">
        <v>36</v>
      </c>
      <c r="W16" s="73" t="s">
        <v>751</v>
      </c>
      <c r="X16" s="73" t="s">
        <v>113</v>
      </c>
      <c r="Y16" s="73" t="s">
        <v>35</v>
      </c>
      <c r="Z16" s="241" t="s">
        <v>445</v>
      </c>
      <c r="AA16" s="76" t="str">
        <f t="shared" si="14"/>
        <v>Gagnant Partie 15</v>
      </c>
      <c r="AB16" s="77" t="s">
        <v>80</v>
      </c>
      <c r="AC16" s="76" t="str">
        <f t="shared" si="15"/>
        <v>Perdant Partie 15</v>
      </c>
      <c r="AD16" s="77" t="s">
        <v>81</v>
      </c>
      <c r="AE16" s="4" t="s">
        <v>433</v>
      </c>
      <c r="AF16" s="4" t="s">
        <v>85</v>
      </c>
      <c r="AG16" s="46" t="s">
        <v>30</v>
      </c>
      <c r="AH16" s="47" t="str">
        <f t="shared" si="7"/>
        <v>[Jour 2] 13H00, F7-G1-P25</v>
      </c>
      <c r="AI16" s="47" t="str">
        <f t="shared" si="8"/>
        <v>[Jour 2] 13H00,F7-G2-P26</v>
      </c>
      <c r="AJ16" s="47" t="str">
        <f t="shared" si="9"/>
        <v>Gagnant, F7, G1, P25, [Jour 2], 13H00, Cl.A</v>
      </c>
      <c r="AK16" s="47" t="str">
        <f t="shared" si="10"/>
        <v>Perdant, F7, G2, P26, [Jour 2], 13H00, Cl.C</v>
      </c>
    </row>
    <row r="17" spans="1:37" ht="30" customHeight="1" thickBot="1" x14ac:dyDescent="0.3">
      <c r="A17" s="78" t="s">
        <v>256</v>
      </c>
      <c r="B17" s="104" t="s">
        <v>45</v>
      </c>
      <c r="C17" s="78" t="s">
        <v>752</v>
      </c>
      <c r="D17" s="79" t="s">
        <v>76</v>
      </c>
      <c r="E17" s="79" t="s">
        <v>26</v>
      </c>
      <c r="F17" s="79" t="str">
        <f>Distribution!E31</f>
        <v>Capitaine 29</v>
      </c>
      <c r="G17" s="80"/>
      <c r="H17" s="79" t="str">
        <f>Distribution!E32</f>
        <v>Capitaine 30</v>
      </c>
      <c r="I17" s="79" t="str">
        <f t="shared" si="13"/>
        <v xml:space="preserve">  </v>
      </c>
      <c r="J17" s="81" t="s">
        <v>77</v>
      </c>
      <c r="K17" s="44" t="str">
        <f t="shared" si="11"/>
        <v>P25 - [Jour 2] - 13H00 - G1 - Cl.A</v>
      </c>
      <c r="L17" s="45" t="str">
        <f t="shared" si="12"/>
        <v>P26 - [Jour 2] - 13H00 - G2 - Cl.C</v>
      </c>
      <c r="M17" s="82" t="s">
        <v>20</v>
      </c>
      <c r="N17" s="83" t="s">
        <v>255</v>
      </c>
      <c r="O17" s="83" t="s">
        <v>34</v>
      </c>
      <c r="P17" s="83" t="s">
        <v>751</v>
      </c>
      <c r="Q17" s="83" t="s">
        <v>113</v>
      </c>
      <c r="R17" s="83" t="s">
        <v>33</v>
      </c>
      <c r="S17" s="242" t="s">
        <v>446</v>
      </c>
      <c r="T17" s="82" t="s">
        <v>21</v>
      </c>
      <c r="U17" s="83" t="s">
        <v>255</v>
      </c>
      <c r="V17" s="83" t="s">
        <v>36</v>
      </c>
      <c r="W17" s="83" t="s">
        <v>751</v>
      </c>
      <c r="X17" s="83" t="s">
        <v>113</v>
      </c>
      <c r="Y17" s="83" t="s">
        <v>35</v>
      </c>
      <c r="Z17" s="242" t="s">
        <v>445</v>
      </c>
      <c r="AA17" s="86" t="str">
        <f t="shared" si="14"/>
        <v>Gagnant Partie 16</v>
      </c>
      <c r="AB17" s="87" t="s">
        <v>86</v>
      </c>
      <c r="AC17" s="86" t="str">
        <f t="shared" si="15"/>
        <v>Perdant Partie 16</v>
      </c>
      <c r="AD17" s="87" t="s">
        <v>87</v>
      </c>
      <c r="AE17" s="4" t="s">
        <v>433</v>
      </c>
      <c r="AF17" s="4" t="s">
        <v>85</v>
      </c>
      <c r="AG17" s="46" t="s">
        <v>30</v>
      </c>
      <c r="AH17" s="47" t="str">
        <f t="shared" si="7"/>
        <v>[Jour 2] 13H00, F7-G1-P25</v>
      </c>
      <c r="AI17" s="47" t="str">
        <f t="shared" si="8"/>
        <v>[Jour 2] 13H00,F7-G2-P26</v>
      </c>
      <c r="AJ17" s="47" t="str">
        <f t="shared" si="9"/>
        <v>Gagnant, F7, G1, P25, [Jour 2], 13H00, Cl.A</v>
      </c>
      <c r="AK17" s="47" t="str">
        <f t="shared" si="10"/>
        <v>Perdant, F7, G2, P26, [Jour 2], 13H00, Cl.C</v>
      </c>
    </row>
    <row r="18" spans="1:37" ht="30" customHeight="1" x14ac:dyDescent="0.25">
      <c r="A18" s="58" t="s">
        <v>309</v>
      </c>
      <c r="B18" s="102" t="s">
        <v>322</v>
      </c>
      <c r="C18" s="58" t="s">
        <v>751</v>
      </c>
      <c r="D18" s="59" t="s">
        <v>44</v>
      </c>
      <c r="E18" s="59" t="s">
        <v>33</v>
      </c>
      <c r="F18" s="59"/>
      <c r="G18" s="60"/>
      <c r="H18" s="59"/>
      <c r="I18" s="59" t="str">
        <f t="shared" si="0"/>
        <v xml:space="preserve">  </v>
      </c>
      <c r="J18" s="61"/>
      <c r="K18" s="40" t="str">
        <f t="shared" si="11"/>
        <v xml:space="preserve"> -  -  -  - </v>
      </c>
      <c r="L18" s="41" t="str">
        <f t="shared" si="12"/>
        <v xml:space="preserve"> -  -  -  - </v>
      </c>
      <c r="M18" s="62" t="s">
        <v>20</v>
      </c>
      <c r="N18" s="63"/>
      <c r="O18" s="63"/>
      <c r="P18" s="63"/>
      <c r="Q18" s="63"/>
      <c r="R18" s="63"/>
      <c r="S18" s="240"/>
      <c r="T18" s="62" t="s">
        <v>21</v>
      </c>
      <c r="U18" s="63"/>
      <c r="V18" s="63"/>
      <c r="W18" s="63"/>
      <c r="X18" s="63"/>
      <c r="Y18" s="63"/>
      <c r="Z18" s="240"/>
      <c r="AA18" s="66" t="str">
        <f t="shared" si="3"/>
        <v>Gagnant Partie 17</v>
      </c>
      <c r="AB18" s="67" t="s">
        <v>92</v>
      </c>
      <c r="AC18" s="66" t="str">
        <f t="shared" si="4"/>
        <v>Perdant Partie 17</v>
      </c>
      <c r="AD18" s="67" t="s">
        <v>93</v>
      </c>
      <c r="AE18" s="4" t="s">
        <v>433</v>
      </c>
      <c r="AF18" s="4" t="s">
        <v>85</v>
      </c>
      <c r="AG18" s="46" t="s">
        <v>30</v>
      </c>
      <c r="AH18" s="47" t="str">
        <f t="shared" si="7"/>
        <v xml:space="preserve"> , --</v>
      </c>
      <c r="AI18" s="47" t="str">
        <f t="shared" si="8"/>
        <v xml:space="preserve"> ,--</v>
      </c>
      <c r="AJ18" s="47" t="str">
        <f t="shared" si="9"/>
        <v xml:space="preserve">Gagnant, , , , , , </v>
      </c>
      <c r="AK18" s="47" t="str">
        <f t="shared" si="10"/>
        <v xml:space="preserve">Perdant, , , , , , </v>
      </c>
    </row>
    <row r="19" spans="1:37" ht="30" customHeight="1" x14ac:dyDescent="0.25">
      <c r="A19" s="68" t="s">
        <v>309</v>
      </c>
      <c r="B19" s="103" t="s">
        <v>323</v>
      </c>
      <c r="C19" s="68" t="s">
        <v>751</v>
      </c>
      <c r="D19" s="69" t="s">
        <v>44</v>
      </c>
      <c r="E19" s="69" t="s">
        <v>35</v>
      </c>
      <c r="F19" s="69"/>
      <c r="G19" s="70"/>
      <c r="H19" s="69"/>
      <c r="I19" s="69" t="str">
        <f t="shared" si="0"/>
        <v xml:space="preserve">  </v>
      </c>
      <c r="J19" s="71"/>
      <c r="K19" s="42" t="str">
        <f t="shared" si="11"/>
        <v xml:space="preserve"> -  -  -  - </v>
      </c>
      <c r="L19" s="43" t="str">
        <f t="shared" si="12"/>
        <v xml:space="preserve"> -  -  -  - </v>
      </c>
      <c r="M19" s="72" t="s">
        <v>20</v>
      </c>
      <c r="N19" s="73"/>
      <c r="O19" s="73"/>
      <c r="P19" s="73"/>
      <c r="Q19" s="73"/>
      <c r="R19" s="73"/>
      <c r="S19" s="241"/>
      <c r="T19" s="72" t="s">
        <v>21</v>
      </c>
      <c r="U19" s="73"/>
      <c r="V19" s="73"/>
      <c r="W19" s="73"/>
      <c r="X19" s="73"/>
      <c r="Y19" s="73"/>
      <c r="Z19" s="241"/>
      <c r="AA19" s="76" t="str">
        <f t="shared" si="3"/>
        <v>Gagnant Partie 18</v>
      </c>
      <c r="AB19" s="77" t="s">
        <v>94</v>
      </c>
      <c r="AC19" s="76" t="str">
        <f t="shared" si="4"/>
        <v>Perdant Partie 18</v>
      </c>
      <c r="AD19" s="77" t="s">
        <v>95</v>
      </c>
      <c r="AE19" s="4" t="s">
        <v>433</v>
      </c>
      <c r="AF19" s="4" t="s">
        <v>85</v>
      </c>
      <c r="AG19" s="46" t="s">
        <v>30</v>
      </c>
      <c r="AH19" s="47" t="str">
        <f t="shared" si="7"/>
        <v xml:space="preserve"> , --</v>
      </c>
      <c r="AI19" s="47" t="str">
        <f t="shared" si="8"/>
        <v xml:space="preserve"> ,--</v>
      </c>
      <c r="AJ19" s="47" t="str">
        <f t="shared" si="9"/>
        <v xml:space="preserve">Gagnant, , , , , , </v>
      </c>
      <c r="AK19" s="47" t="str">
        <f t="shared" si="10"/>
        <v xml:space="preserve">Perdant, , , , , , </v>
      </c>
    </row>
    <row r="20" spans="1:37" ht="30" customHeight="1" x14ac:dyDescent="0.25">
      <c r="A20" s="68" t="s">
        <v>309</v>
      </c>
      <c r="B20" s="103" t="s">
        <v>324</v>
      </c>
      <c r="C20" s="68" t="s">
        <v>751</v>
      </c>
      <c r="D20" s="69" t="s">
        <v>44</v>
      </c>
      <c r="E20" s="69" t="s">
        <v>24</v>
      </c>
      <c r="F20" s="69" t="str">
        <f>+AA6</f>
        <v>Gagnant Partie 5</v>
      </c>
      <c r="G20" s="70"/>
      <c r="H20" s="69" t="str">
        <f>+AA7</f>
        <v>Gagnant Partie 6</v>
      </c>
      <c r="I20" s="69" t="str">
        <f t="shared" si="0"/>
        <v xml:space="preserve">  </v>
      </c>
      <c r="J20" s="71" t="s">
        <v>77</v>
      </c>
      <c r="K20" s="42" t="str">
        <f t="shared" si="11"/>
        <v>P46 - [Jour 3] - 15H00 - G2 - Cl.A</v>
      </c>
      <c r="L20" s="43" t="str">
        <f t="shared" si="12"/>
        <v>P56 - [Jour 4] - 10H30 - G4 - Cl.C</v>
      </c>
      <c r="M20" s="72" t="s">
        <v>20</v>
      </c>
      <c r="N20" s="73" t="s">
        <v>264</v>
      </c>
      <c r="O20" s="73" t="s">
        <v>137</v>
      </c>
      <c r="P20" s="73" t="s">
        <v>750</v>
      </c>
      <c r="Q20" s="73" t="s">
        <v>76</v>
      </c>
      <c r="R20" s="73" t="s">
        <v>35</v>
      </c>
      <c r="S20" s="241" t="s">
        <v>446</v>
      </c>
      <c r="T20" s="72" t="s">
        <v>21</v>
      </c>
      <c r="U20" s="73" t="s">
        <v>259</v>
      </c>
      <c r="V20" s="73" t="s">
        <v>149</v>
      </c>
      <c r="W20" s="73" t="s">
        <v>749</v>
      </c>
      <c r="X20" s="73" t="s">
        <v>88</v>
      </c>
      <c r="Y20" s="73" t="s">
        <v>26</v>
      </c>
      <c r="Z20" s="241" t="s">
        <v>445</v>
      </c>
      <c r="AA20" s="76" t="str">
        <f t="shared" si="3"/>
        <v>Gagnant Partie 19</v>
      </c>
      <c r="AB20" s="77" t="s">
        <v>98</v>
      </c>
      <c r="AC20" s="76" t="str">
        <f t="shared" si="4"/>
        <v>Perdant Partie 19</v>
      </c>
      <c r="AD20" s="77" t="s">
        <v>99</v>
      </c>
      <c r="AE20" s="4" t="s">
        <v>433</v>
      </c>
      <c r="AF20" s="4" t="s">
        <v>85</v>
      </c>
      <c r="AG20" s="46" t="s">
        <v>30</v>
      </c>
      <c r="AH20" s="47" t="str">
        <f t="shared" si="7"/>
        <v>[Jour 3] 15H00, F12-G2-P46</v>
      </c>
      <c r="AI20" s="47" t="str">
        <f t="shared" si="8"/>
        <v>[Jour 4] 10H30,F14-G4-P56</v>
      </c>
      <c r="AJ20" s="47" t="str">
        <f t="shared" si="9"/>
        <v>Gagnant, F12, G2, P46, [Jour 3], 15H00, Cl.A</v>
      </c>
      <c r="AK20" s="47" t="str">
        <f t="shared" si="10"/>
        <v>Perdant, F14, G4, P56, [Jour 4], 10H30, Cl.C</v>
      </c>
    </row>
    <row r="21" spans="1:37" ht="30" customHeight="1" thickBot="1" x14ac:dyDescent="0.3">
      <c r="A21" s="78" t="s">
        <v>309</v>
      </c>
      <c r="B21" s="104" t="s">
        <v>325</v>
      </c>
      <c r="C21" s="78" t="s">
        <v>751</v>
      </c>
      <c r="D21" s="79" t="s">
        <v>44</v>
      </c>
      <c r="E21" s="79" t="s">
        <v>26</v>
      </c>
      <c r="F21" s="79" t="str">
        <f>+AC6</f>
        <v>Perdant Partie 5</v>
      </c>
      <c r="G21" s="80"/>
      <c r="H21" s="79" t="str">
        <f>+AC7</f>
        <v>Perdant Partie 6</v>
      </c>
      <c r="I21" s="79" t="str">
        <f t="shared" si="0"/>
        <v xml:space="preserve">  </v>
      </c>
      <c r="J21" s="81" t="s">
        <v>83</v>
      </c>
      <c r="K21" s="44" t="str">
        <f t="shared" si="11"/>
        <v>P45 - [Jour 3] - 15H00 - G1 - Cl.A</v>
      </c>
      <c r="L21" s="45" t="str">
        <f t="shared" si="12"/>
        <v>P55 - [Jour 4] - 10H30 - G3 - Cl.D</v>
      </c>
      <c r="M21" s="82" t="s">
        <v>20</v>
      </c>
      <c r="N21" s="83" t="s">
        <v>264</v>
      </c>
      <c r="O21" s="83" t="s">
        <v>141</v>
      </c>
      <c r="P21" s="83" t="s">
        <v>750</v>
      </c>
      <c r="Q21" s="83" t="s">
        <v>76</v>
      </c>
      <c r="R21" s="83" t="s">
        <v>33</v>
      </c>
      <c r="S21" s="242" t="s">
        <v>446</v>
      </c>
      <c r="T21" s="82" t="s">
        <v>21</v>
      </c>
      <c r="U21" s="83" t="s">
        <v>259</v>
      </c>
      <c r="V21" s="83" t="s">
        <v>153</v>
      </c>
      <c r="W21" s="83" t="s">
        <v>749</v>
      </c>
      <c r="X21" s="83" t="s">
        <v>88</v>
      </c>
      <c r="Y21" s="83" t="s">
        <v>24</v>
      </c>
      <c r="Z21" s="242" t="s">
        <v>448</v>
      </c>
      <c r="AA21" s="86" t="str">
        <f t="shared" si="3"/>
        <v>Gagnant Partie 20</v>
      </c>
      <c r="AB21" s="87" t="s">
        <v>100</v>
      </c>
      <c r="AC21" s="86" t="str">
        <f t="shared" si="4"/>
        <v>Perdant Partie 20</v>
      </c>
      <c r="AD21" s="87" t="s">
        <v>101</v>
      </c>
      <c r="AE21" s="4" t="s">
        <v>433</v>
      </c>
      <c r="AF21" s="4" t="s">
        <v>85</v>
      </c>
      <c r="AG21" s="46" t="s">
        <v>30</v>
      </c>
      <c r="AH21" s="47" t="str">
        <f t="shared" si="7"/>
        <v>[Jour 3] 15H00, F12-G1-P45</v>
      </c>
      <c r="AI21" s="47" t="str">
        <f t="shared" si="8"/>
        <v>[Jour 4] 10H30,F14-G3-P55</v>
      </c>
      <c r="AJ21" s="47" t="str">
        <f t="shared" si="9"/>
        <v>Gagnant, F12, G1, P45, [Jour 3], 15H00, Cl.A</v>
      </c>
      <c r="AK21" s="47" t="str">
        <f t="shared" si="10"/>
        <v>Perdant, F14, G3, P55, [Jour 4], 10H30, Cl.D</v>
      </c>
    </row>
    <row r="22" spans="1:37" ht="30" customHeight="1" x14ac:dyDescent="0.25">
      <c r="A22" s="58" t="s">
        <v>257</v>
      </c>
      <c r="B22" s="102" t="s">
        <v>52</v>
      </c>
      <c r="C22" s="58" t="s">
        <v>751</v>
      </c>
      <c r="D22" s="59" t="s">
        <v>88</v>
      </c>
      <c r="E22" s="59" t="s">
        <v>33</v>
      </c>
      <c r="F22" s="59" t="str">
        <f>Distribution!E33</f>
        <v>Capitaine 31</v>
      </c>
      <c r="G22" s="60"/>
      <c r="H22" s="59" t="str">
        <f>Distribution!E34</f>
        <v>Capitaine 32</v>
      </c>
      <c r="I22" s="59" t="str">
        <f t="shared" si="0"/>
        <v xml:space="preserve">  </v>
      </c>
      <c r="J22" s="61" t="s">
        <v>77</v>
      </c>
      <c r="K22" s="40" t="str">
        <f t="shared" si="11"/>
        <v>P43 - [Jour 3] - 13H00 - G3 - Cl.A</v>
      </c>
      <c r="L22" s="41" t="str">
        <f t="shared" si="12"/>
        <v>P44 - [Jour 3] - 13H00 - G4 - Cl.B</v>
      </c>
      <c r="M22" s="62" t="s">
        <v>20</v>
      </c>
      <c r="N22" s="64" t="s">
        <v>263</v>
      </c>
      <c r="O22" s="63" t="s">
        <v>130</v>
      </c>
      <c r="P22" s="63" t="s">
        <v>750</v>
      </c>
      <c r="Q22" s="63" t="s">
        <v>113</v>
      </c>
      <c r="R22" s="63" t="s">
        <v>24</v>
      </c>
      <c r="S22" s="88" t="s">
        <v>446</v>
      </c>
      <c r="T22" s="96" t="s">
        <v>21</v>
      </c>
      <c r="U22" s="64" t="s">
        <v>263</v>
      </c>
      <c r="V22" s="63" t="s">
        <v>126</v>
      </c>
      <c r="W22" s="63" t="s">
        <v>750</v>
      </c>
      <c r="X22" s="63" t="s">
        <v>113</v>
      </c>
      <c r="Y22" s="63" t="s">
        <v>26</v>
      </c>
      <c r="Z22" s="65" t="s">
        <v>447</v>
      </c>
      <c r="AA22" s="66" t="str">
        <f t="shared" si="3"/>
        <v>Gagnant Partie 21</v>
      </c>
      <c r="AB22" s="67" t="s">
        <v>103</v>
      </c>
      <c r="AC22" s="66" t="str">
        <f t="shared" si="4"/>
        <v>Perdant Partie 21</v>
      </c>
      <c r="AD22" s="67" t="s">
        <v>104</v>
      </c>
      <c r="AE22" s="4" t="s">
        <v>433</v>
      </c>
      <c r="AF22" s="4" t="s">
        <v>85</v>
      </c>
      <c r="AG22" s="46" t="s">
        <v>30</v>
      </c>
      <c r="AH22" s="47" t="str">
        <f t="shared" si="7"/>
        <v>[Jour 3] 13H00, F11-G3-P43</v>
      </c>
      <c r="AI22" s="47" t="str">
        <f t="shared" si="8"/>
        <v>[Jour 3] 13H00,F11-G4-P44</v>
      </c>
      <c r="AJ22" s="47" t="str">
        <f t="shared" si="9"/>
        <v>Gagnant, F11, G3, P43, [Jour 3], 13H00, Cl.A</v>
      </c>
      <c r="AK22" s="47" t="str">
        <f t="shared" si="10"/>
        <v>Perdant, F11, G4, P44, [Jour 3], 13H00, Cl.B</v>
      </c>
    </row>
    <row r="23" spans="1:37" ht="30" customHeight="1" x14ac:dyDescent="0.25">
      <c r="A23" s="68" t="s">
        <v>257</v>
      </c>
      <c r="B23" s="103" t="s">
        <v>51</v>
      </c>
      <c r="C23" s="68" t="s">
        <v>751</v>
      </c>
      <c r="D23" s="69" t="s">
        <v>88</v>
      </c>
      <c r="E23" s="69" t="s">
        <v>35</v>
      </c>
      <c r="F23" s="69" t="str">
        <f>Distribution!E35</f>
        <v>Capitaine 33</v>
      </c>
      <c r="G23" s="70"/>
      <c r="H23" s="69" t="str">
        <f>Distribution!E36</f>
        <v>Capitaine 34</v>
      </c>
      <c r="I23" s="69" t="str">
        <f t="shared" si="0"/>
        <v xml:space="preserve">  </v>
      </c>
      <c r="J23" s="71" t="s">
        <v>77</v>
      </c>
      <c r="K23" s="42" t="str">
        <f t="shared" si="11"/>
        <v>P43 - [Jour 3] - 13H00 - G3 - Cl.C</v>
      </c>
      <c r="L23" s="43" t="str">
        <f t="shared" si="12"/>
        <v>P44 - [Jour 3] - 13H00 - G4 - Cl.D</v>
      </c>
      <c r="M23" s="72" t="s">
        <v>20</v>
      </c>
      <c r="N23" s="74" t="s">
        <v>263</v>
      </c>
      <c r="O23" s="73" t="s">
        <v>130</v>
      </c>
      <c r="P23" s="73" t="s">
        <v>750</v>
      </c>
      <c r="Q23" s="73" t="s">
        <v>113</v>
      </c>
      <c r="R23" s="73" t="s">
        <v>24</v>
      </c>
      <c r="S23" s="89" t="s">
        <v>445</v>
      </c>
      <c r="T23" s="97" t="s">
        <v>21</v>
      </c>
      <c r="U23" s="74" t="s">
        <v>263</v>
      </c>
      <c r="V23" s="73" t="s">
        <v>126</v>
      </c>
      <c r="W23" s="73" t="s">
        <v>750</v>
      </c>
      <c r="X23" s="73" t="s">
        <v>113</v>
      </c>
      <c r="Y23" s="73" t="s">
        <v>26</v>
      </c>
      <c r="Z23" s="75" t="s">
        <v>448</v>
      </c>
      <c r="AA23" s="76" t="str">
        <f t="shared" si="3"/>
        <v>Gagnant Partie 22</v>
      </c>
      <c r="AB23" s="77" t="s">
        <v>106</v>
      </c>
      <c r="AC23" s="76" t="str">
        <f t="shared" si="4"/>
        <v>Perdant Partie 22</v>
      </c>
      <c r="AD23" s="77" t="s">
        <v>107</v>
      </c>
      <c r="AE23" s="4" t="s">
        <v>433</v>
      </c>
      <c r="AF23" s="4" t="s">
        <v>85</v>
      </c>
      <c r="AG23" s="46" t="s">
        <v>30</v>
      </c>
      <c r="AH23" s="47" t="str">
        <f t="shared" si="7"/>
        <v>[Jour 3] 13H00, F11-G3-P43</v>
      </c>
      <c r="AI23" s="47" t="str">
        <f t="shared" si="8"/>
        <v>[Jour 3] 13H00,F11-G4-P44</v>
      </c>
      <c r="AJ23" s="47" t="str">
        <f t="shared" si="9"/>
        <v>Gagnant, F11, G3, P43, [Jour 3], 13H00, Cl.C</v>
      </c>
      <c r="AK23" s="47" t="str">
        <f t="shared" si="10"/>
        <v>Perdant, F11, G4, P44, [Jour 3], 13H00, Cl.D</v>
      </c>
    </row>
    <row r="24" spans="1:37" ht="30" customHeight="1" x14ac:dyDescent="0.25">
      <c r="A24" s="68" t="s">
        <v>257</v>
      </c>
      <c r="B24" s="103" t="s">
        <v>326</v>
      </c>
      <c r="C24" s="68" t="s">
        <v>751</v>
      </c>
      <c r="D24" s="69" t="s">
        <v>88</v>
      </c>
      <c r="E24" s="69" t="s">
        <v>24</v>
      </c>
      <c r="F24" s="69" t="str">
        <f>Distribution!E37</f>
        <v>Capitaine 35</v>
      </c>
      <c r="G24" s="70"/>
      <c r="H24" s="69" t="str">
        <f>Distribution!E38</f>
        <v>Capitaine 36</v>
      </c>
      <c r="I24" s="69" t="str">
        <f t="shared" si="0"/>
        <v xml:space="preserve">  </v>
      </c>
      <c r="J24" s="71" t="s">
        <v>77</v>
      </c>
      <c r="K24" s="42" t="str">
        <f t="shared" si="11"/>
        <v>P41 - [Jour 3] - 13H00 - G1 - Cl.A</v>
      </c>
      <c r="L24" s="43" t="str">
        <f t="shared" si="12"/>
        <v>P42 - [Jour 3] - 13H00 - G2 - Cl.B</v>
      </c>
      <c r="M24" s="72" t="s">
        <v>20</v>
      </c>
      <c r="N24" s="74" t="s">
        <v>263</v>
      </c>
      <c r="O24" s="73" t="s">
        <v>129</v>
      </c>
      <c r="P24" s="73" t="s">
        <v>750</v>
      </c>
      <c r="Q24" s="73" t="s">
        <v>113</v>
      </c>
      <c r="R24" s="73" t="s">
        <v>33</v>
      </c>
      <c r="S24" s="89" t="s">
        <v>446</v>
      </c>
      <c r="T24" s="97" t="s">
        <v>21</v>
      </c>
      <c r="U24" s="74" t="s">
        <v>263</v>
      </c>
      <c r="V24" s="73" t="s">
        <v>125</v>
      </c>
      <c r="W24" s="73" t="s">
        <v>750</v>
      </c>
      <c r="X24" s="73" t="s">
        <v>113</v>
      </c>
      <c r="Y24" s="73" t="s">
        <v>35</v>
      </c>
      <c r="Z24" s="75" t="s">
        <v>447</v>
      </c>
      <c r="AA24" s="76" t="str">
        <f t="shared" si="3"/>
        <v>Gagnant Partie 23</v>
      </c>
      <c r="AB24" s="77" t="s">
        <v>108</v>
      </c>
      <c r="AC24" s="76" t="str">
        <f t="shared" si="4"/>
        <v>Perdant Partie 23</v>
      </c>
      <c r="AD24" s="77" t="s">
        <v>109</v>
      </c>
      <c r="AE24" s="4" t="s">
        <v>433</v>
      </c>
      <c r="AF24" s="4" t="s">
        <v>85</v>
      </c>
      <c r="AG24" s="46" t="s">
        <v>30</v>
      </c>
      <c r="AH24" s="47" t="str">
        <f t="shared" si="7"/>
        <v>[Jour 3] 13H00, F11-G1-P41</v>
      </c>
      <c r="AI24" s="47" t="str">
        <f t="shared" si="8"/>
        <v>[Jour 3] 13H00,F11-G2-P42</v>
      </c>
      <c r="AJ24" s="47" t="str">
        <f t="shared" si="9"/>
        <v>Gagnant, F11, G1, P41, [Jour 3], 13H00, Cl.A</v>
      </c>
      <c r="AK24" s="47" t="str">
        <f t="shared" si="10"/>
        <v>Perdant, F11, G2, P42, [Jour 3], 13H00, Cl.B</v>
      </c>
    </row>
    <row r="25" spans="1:37" ht="30" customHeight="1" thickBot="1" x14ac:dyDescent="0.3">
      <c r="A25" s="78" t="s">
        <v>257</v>
      </c>
      <c r="B25" s="104" t="s">
        <v>327</v>
      </c>
      <c r="C25" s="78" t="s">
        <v>751</v>
      </c>
      <c r="D25" s="79" t="s">
        <v>88</v>
      </c>
      <c r="E25" s="79" t="s">
        <v>26</v>
      </c>
      <c r="F25" s="79" t="str">
        <f>Distribution!E39</f>
        <v>Capitaine 37</v>
      </c>
      <c r="G25" s="80"/>
      <c r="H25" s="79" t="str">
        <f>Distribution!E40</f>
        <v>Capitaine 38</v>
      </c>
      <c r="I25" s="79" t="str">
        <f t="shared" si="0"/>
        <v xml:space="preserve">  </v>
      </c>
      <c r="J25" s="81" t="s">
        <v>77</v>
      </c>
      <c r="K25" s="44" t="str">
        <f t="shared" si="11"/>
        <v>P41 - [Jour 3] - 13H00 - G1 - Cl.C</v>
      </c>
      <c r="L25" s="45" t="str">
        <f t="shared" si="12"/>
        <v>P42 - [Jour 3] - 13H00 - G2 - Cl.D</v>
      </c>
      <c r="M25" s="82" t="s">
        <v>20</v>
      </c>
      <c r="N25" s="84" t="s">
        <v>263</v>
      </c>
      <c r="O25" s="83" t="s">
        <v>129</v>
      </c>
      <c r="P25" s="83" t="s">
        <v>750</v>
      </c>
      <c r="Q25" s="83" t="s">
        <v>113</v>
      </c>
      <c r="R25" s="83" t="s">
        <v>33</v>
      </c>
      <c r="S25" s="98" t="s">
        <v>445</v>
      </c>
      <c r="T25" s="99" t="s">
        <v>21</v>
      </c>
      <c r="U25" s="84" t="s">
        <v>263</v>
      </c>
      <c r="V25" s="83" t="s">
        <v>125</v>
      </c>
      <c r="W25" s="83" t="s">
        <v>750</v>
      </c>
      <c r="X25" s="83" t="s">
        <v>113</v>
      </c>
      <c r="Y25" s="83" t="s">
        <v>35</v>
      </c>
      <c r="Z25" s="85" t="s">
        <v>448</v>
      </c>
      <c r="AA25" s="86" t="str">
        <f t="shared" si="3"/>
        <v>Gagnant Partie 24</v>
      </c>
      <c r="AB25" s="87" t="s">
        <v>110</v>
      </c>
      <c r="AC25" s="86" t="str">
        <f t="shared" si="4"/>
        <v>Perdant Partie 24</v>
      </c>
      <c r="AD25" s="87" t="s">
        <v>111</v>
      </c>
      <c r="AE25" s="4" t="s">
        <v>433</v>
      </c>
      <c r="AF25" s="4" t="s">
        <v>85</v>
      </c>
      <c r="AG25" s="46" t="s">
        <v>30</v>
      </c>
      <c r="AH25" s="47" t="str">
        <f t="shared" si="7"/>
        <v>[Jour 3] 13H00, F11-G1-P41</v>
      </c>
      <c r="AI25" s="47" t="str">
        <f t="shared" si="8"/>
        <v>[Jour 3] 13H00,F11-G2-P42</v>
      </c>
      <c r="AJ25" s="47" t="str">
        <f t="shared" si="9"/>
        <v>Gagnant, F11, G1, P41, [Jour 3], 13H00, Cl.C</v>
      </c>
      <c r="AK25" s="47" t="str">
        <f t="shared" si="10"/>
        <v>Perdant, F11, G2, P42, [Jour 3], 13H00, Cl.D</v>
      </c>
    </row>
    <row r="26" spans="1:37" ht="30" customHeight="1" x14ac:dyDescent="0.25">
      <c r="A26" s="58" t="s">
        <v>255</v>
      </c>
      <c r="B26" s="102" t="s">
        <v>34</v>
      </c>
      <c r="C26" s="58" t="s">
        <v>751</v>
      </c>
      <c r="D26" s="59" t="s">
        <v>113</v>
      </c>
      <c r="E26" s="59" t="s">
        <v>33</v>
      </c>
      <c r="F26" s="59" t="str">
        <f>+AA16</f>
        <v>Gagnant Partie 15</v>
      </c>
      <c r="G26" s="60"/>
      <c r="H26" s="59" t="str">
        <f>+AA17</f>
        <v>Gagnant Partie 16</v>
      </c>
      <c r="I26" s="59" t="str">
        <f t="shared" si="0"/>
        <v xml:space="preserve">  </v>
      </c>
      <c r="J26" s="61" t="s">
        <v>77</v>
      </c>
      <c r="K26" s="40" t="str">
        <f t="shared" si="11"/>
        <v>P36 - [Jour 3] - 8H30 - G4 - Cl.A</v>
      </c>
      <c r="L26" s="41" t="str">
        <f t="shared" si="12"/>
        <v>P34 - [Jour 3] - 8H30 - G2 - Cl.B</v>
      </c>
      <c r="M26" s="62" t="s">
        <v>20</v>
      </c>
      <c r="N26" s="64" t="s">
        <v>260</v>
      </c>
      <c r="O26" s="63" t="s">
        <v>91</v>
      </c>
      <c r="P26" s="63" t="s">
        <v>750</v>
      </c>
      <c r="Q26" s="63" t="s">
        <v>44</v>
      </c>
      <c r="R26" s="63" t="s">
        <v>26</v>
      </c>
      <c r="S26" s="88" t="s">
        <v>446</v>
      </c>
      <c r="T26" s="96" t="s">
        <v>21</v>
      </c>
      <c r="U26" s="64" t="s">
        <v>260</v>
      </c>
      <c r="V26" s="63" t="s">
        <v>97</v>
      </c>
      <c r="W26" s="63" t="s">
        <v>750</v>
      </c>
      <c r="X26" s="63" t="s">
        <v>44</v>
      </c>
      <c r="Y26" s="63" t="s">
        <v>35</v>
      </c>
      <c r="Z26" s="65" t="s">
        <v>447</v>
      </c>
      <c r="AA26" s="66" t="str">
        <f t="shared" si="3"/>
        <v>Gagnant Partie 25</v>
      </c>
      <c r="AB26" s="67" t="s">
        <v>115</v>
      </c>
      <c r="AC26" s="66" t="str">
        <f t="shared" si="4"/>
        <v>Perdant Partie 25</v>
      </c>
      <c r="AD26" s="67" t="s">
        <v>116</v>
      </c>
      <c r="AE26" s="4" t="s">
        <v>433</v>
      </c>
      <c r="AF26" s="4" t="s">
        <v>85</v>
      </c>
      <c r="AG26" s="46" t="s">
        <v>30</v>
      </c>
      <c r="AH26" s="47" t="str">
        <f t="shared" si="7"/>
        <v>[Jour 3] 8H30, F9-G4-P36</v>
      </c>
      <c r="AI26" s="47" t="str">
        <f t="shared" si="8"/>
        <v>[Jour 3] 8H30,F9-G2-P34</v>
      </c>
      <c r="AJ26" s="47" t="str">
        <f t="shared" si="9"/>
        <v>Gagnant, F9, G4, P36, [Jour 3], 8H30, Cl.A</v>
      </c>
      <c r="AK26" s="47" t="str">
        <f t="shared" si="10"/>
        <v>Perdant, F9, G2, P34, [Jour 3], 8H30, Cl.B</v>
      </c>
    </row>
    <row r="27" spans="1:37" ht="30" customHeight="1" x14ac:dyDescent="0.25">
      <c r="A27" s="68" t="s">
        <v>255</v>
      </c>
      <c r="B27" s="103" t="s">
        <v>36</v>
      </c>
      <c r="C27" s="68" t="s">
        <v>751</v>
      </c>
      <c r="D27" s="69" t="s">
        <v>113</v>
      </c>
      <c r="E27" s="69" t="s">
        <v>35</v>
      </c>
      <c r="F27" s="69" t="str">
        <f>+AC16</f>
        <v>Perdant Partie 15</v>
      </c>
      <c r="G27" s="70"/>
      <c r="H27" s="69" t="str">
        <f>+AC17</f>
        <v>Perdant Partie 16</v>
      </c>
      <c r="I27" s="69" t="str">
        <f t="shared" si="0"/>
        <v xml:space="preserve">  </v>
      </c>
      <c r="J27" s="71" t="s">
        <v>83</v>
      </c>
      <c r="K27" s="42" t="str">
        <f t="shared" si="11"/>
        <v>P36 - [Jour 3] - 8H30 - G4 - Cl.C</v>
      </c>
      <c r="L27" s="43" t="str">
        <f t="shared" si="12"/>
        <v>P34 - [Jour 3] - 8H30 - G2 - Cl.D</v>
      </c>
      <c r="M27" s="72" t="s">
        <v>20</v>
      </c>
      <c r="N27" s="74" t="s">
        <v>260</v>
      </c>
      <c r="O27" s="73" t="s">
        <v>91</v>
      </c>
      <c r="P27" s="73" t="s">
        <v>750</v>
      </c>
      <c r="Q27" s="73" t="s">
        <v>44</v>
      </c>
      <c r="R27" s="73" t="s">
        <v>26</v>
      </c>
      <c r="S27" s="89" t="s">
        <v>445</v>
      </c>
      <c r="T27" s="97" t="s">
        <v>21</v>
      </c>
      <c r="U27" s="74" t="s">
        <v>260</v>
      </c>
      <c r="V27" s="73" t="s">
        <v>97</v>
      </c>
      <c r="W27" s="73" t="s">
        <v>750</v>
      </c>
      <c r="X27" s="73" t="s">
        <v>44</v>
      </c>
      <c r="Y27" s="73" t="s">
        <v>35</v>
      </c>
      <c r="Z27" s="75" t="s">
        <v>448</v>
      </c>
      <c r="AA27" s="76" t="str">
        <f t="shared" si="3"/>
        <v>Gagnant Partie 26</v>
      </c>
      <c r="AB27" s="77" t="s">
        <v>119</v>
      </c>
      <c r="AC27" s="76" t="str">
        <f t="shared" si="4"/>
        <v>Perdant Partie 26</v>
      </c>
      <c r="AD27" s="77" t="s">
        <v>120</v>
      </c>
      <c r="AE27" s="4" t="s">
        <v>433</v>
      </c>
      <c r="AF27" s="4" t="s">
        <v>85</v>
      </c>
      <c r="AG27" s="46" t="s">
        <v>30</v>
      </c>
      <c r="AH27" s="47" t="str">
        <f t="shared" si="7"/>
        <v>[Jour 3] 8H30, F9-G4-P36</v>
      </c>
      <c r="AI27" s="47" t="str">
        <f t="shared" si="8"/>
        <v>[Jour 3] 8H30,F9-G2-P34</v>
      </c>
      <c r="AJ27" s="47" t="str">
        <f t="shared" si="9"/>
        <v>Gagnant, F9, G4, P36, [Jour 3], 8H30, Cl.C</v>
      </c>
      <c r="AK27" s="47" t="str">
        <f t="shared" si="10"/>
        <v>Perdant, F9, G2, P34, [Jour 3], 8H30, Cl.D</v>
      </c>
    </row>
    <row r="28" spans="1:37" ht="30" customHeight="1" x14ac:dyDescent="0.25">
      <c r="A28" s="68" t="s">
        <v>255</v>
      </c>
      <c r="B28" s="103" t="s">
        <v>25</v>
      </c>
      <c r="C28" s="68" t="s">
        <v>751</v>
      </c>
      <c r="D28" s="69" t="s">
        <v>113</v>
      </c>
      <c r="E28" s="69" t="s">
        <v>24</v>
      </c>
      <c r="F28" s="69" t="str">
        <f>+AA14</f>
        <v>Gagnant Partie 13</v>
      </c>
      <c r="G28" s="70"/>
      <c r="H28" s="69" t="str">
        <f>+AA15</f>
        <v>Gagnant Partie 14</v>
      </c>
      <c r="I28" s="69" t="str">
        <f t="shared" si="0"/>
        <v xml:space="preserve">  </v>
      </c>
      <c r="J28" s="71" t="s">
        <v>77</v>
      </c>
      <c r="K28" s="42" t="str">
        <f t="shared" si="11"/>
        <v>P35 - [Jour 3] - 8H30 - G3 - Cl.A</v>
      </c>
      <c r="L28" s="43" t="str">
        <f t="shared" si="12"/>
        <v>P33 - [Jour 3] - 8H30 - G1 - Cl.B</v>
      </c>
      <c r="M28" s="72" t="s">
        <v>20</v>
      </c>
      <c r="N28" s="74" t="s">
        <v>260</v>
      </c>
      <c r="O28" s="73" t="s">
        <v>90</v>
      </c>
      <c r="P28" s="73" t="s">
        <v>750</v>
      </c>
      <c r="Q28" s="73" t="s">
        <v>44</v>
      </c>
      <c r="R28" s="73" t="s">
        <v>24</v>
      </c>
      <c r="S28" s="89" t="s">
        <v>446</v>
      </c>
      <c r="T28" s="97" t="s">
        <v>21</v>
      </c>
      <c r="U28" s="74" t="s">
        <v>260</v>
      </c>
      <c r="V28" s="73" t="s">
        <v>96</v>
      </c>
      <c r="W28" s="73" t="s">
        <v>750</v>
      </c>
      <c r="X28" s="73" t="s">
        <v>44</v>
      </c>
      <c r="Y28" s="73" t="s">
        <v>33</v>
      </c>
      <c r="Z28" s="75" t="s">
        <v>447</v>
      </c>
      <c r="AA28" s="76" t="str">
        <f t="shared" si="3"/>
        <v>Gagnant Partie 27</v>
      </c>
      <c r="AB28" s="77" t="s">
        <v>121</v>
      </c>
      <c r="AC28" s="76" t="str">
        <f t="shared" si="4"/>
        <v>Perdant Partie 27</v>
      </c>
      <c r="AD28" s="77" t="s">
        <v>122</v>
      </c>
      <c r="AE28" s="4" t="s">
        <v>433</v>
      </c>
      <c r="AF28" s="4" t="s">
        <v>85</v>
      </c>
      <c r="AG28" s="46" t="s">
        <v>30</v>
      </c>
      <c r="AH28" s="47" t="str">
        <f t="shared" si="7"/>
        <v>[Jour 3] 8H30, F9-G3-P35</v>
      </c>
      <c r="AI28" s="47" t="str">
        <f t="shared" si="8"/>
        <v>[Jour 3] 8H30,F9-G1-P33</v>
      </c>
      <c r="AJ28" s="47" t="str">
        <f t="shared" si="9"/>
        <v>Gagnant, F9, G3, P35, [Jour 3], 8H30, Cl.A</v>
      </c>
      <c r="AK28" s="47" t="str">
        <f t="shared" si="10"/>
        <v>Perdant, F9, G1, P33, [Jour 3], 8H30, Cl.B</v>
      </c>
    </row>
    <row r="29" spans="1:37" ht="30" customHeight="1" thickBot="1" x14ac:dyDescent="0.3">
      <c r="A29" s="78" t="s">
        <v>255</v>
      </c>
      <c r="B29" s="104" t="s">
        <v>27</v>
      </c>
      <c r="C29" s="78" t="s">
        <v>751</v>
      </c>
      <c r="D29" s="79" t="s">
        <v>113</v>
      </c>
      <c r="E29" s="79" t="s">
        <v>26</v>
      </c>
      <c r="F29" s="79" t="str">
        <f>+AC14</f>
        <v>Perdant Partie 13</v>
      </c>
      <c r="G29" s="80"/>
      <c r="H29" s="79" t="str">
        <f>+AC15</f>
        <v>Perdant Partie 14</v>
      </c>
      <c r="I29" s="79" t="str">
        <f t="shared" si="0"/>
        <v xml:space="preserve">  </v>
      </c>
      <c r="J29" s="81" t="s">
        <v>83</v>
      </c>
      <c r="K29" s="44" t="str">
        <f t="shared" si="11"/>
        <v>P35 - [Jour 3] - 8H30 - G3 - Cl.C</v>
      </c>
      <c r="L29" s="45" t="str">
        <f t="shared" si="12"/>
        <v>P33 - [Jour 3] - 8H30 - G1 - Cl.D</v>
      </c>
      <c r="M29" s="82" t="s">
        <v>20</v>
      </c>
      <c r="N29" s="84" t="s">
        <v>260</v>
      </c>
      <c r="O29" s="83" t="s">
        <v>90</v>
      </c>
      <c r="P29" s="83" t="s">
        <v>750</v>
      </c>
      <c r="Q29" s="83" t="s">
        <v>44</v>
      </c>
      <c r="R29" s="83" t="s">
        <v>24</v>
      </c>
      <c r="S29" s="98" t="s">
        <v>445</v>
      </c>
      <c r="T29" s="99" t="s">
        <v>21</v>
      </c>
      <c r="U29" s="84" t="s">
        <v>260</v>
      </c>
      <c r="V29" s="83" t="s">
        <v>96</v>
      </c>
      <c r="W29" s="83" t="s">
        <v>750</v>
      </c>
      <c r="X29" s="83" t="s">
        <v>44</v>
      </c>
      <c r="Y29" s="83" t="s">
        <v>33</v>
      </c>
      <c r="Z29" s="85" t="s">
        <v>448</v>
      </c>
      <c r="AA29" s="86" t="str">
        <f t="shared" si="3"/>
        <v>Gagnant Partie 28</v>
      </c>
      <c r="AB29" s="87" t="s">
        <v>123</v>
      </c>
      <c r="AC29" s="86" t="str">
        <f t="shared" si="4"/>
        <v>Perdant Partie 28</v>
      </c>
      <c r="AD29" s="87" t="s">
        <v>124</v>
      </c>
      <c r="AE29" s="4" t="s">
        <v>433</v>
      </c>
      <c r="AF29" s="4" t="s">
        <v>85</v>
      </c>
      <c r="AG29" s="46" t="s">
        <v>30</v>
      </c>
      <c r="AH29" s="47" t="str">
        <f t="shared" si="7"/>
        <v>[Jour 3] 8H30, F9-G3-P35</v>
      </c>
      <c r="AI29" s="47" t="str">
        <f t="shared" si="8"/>
        <v>[Jour 3] 8H30,F9-G1-P33</v>
      </c>
      <c r="AJ29" s="47" t="str">
        <f t="shared" si="9"/>
        <v>Gagnant, F9, G3, P35, [Jour 3], 8H30, Cl.C</v>
      </c>
      <c r="AK29" s="47" t="str">
        <f t="shared" si="10"/>
        <v>Perdant, F9, G1, P33, [Jour 3], 8H30, Cl.D</v>
      </c>
    </row>
    <row r="30" spans="1:37" ht="30" customHeight="1" x14ac:dyDescent="0.25">
      <c r="A30" s="58" t="s">
        <v>258</v>
      </c>
      <c r="B30" s="102" t="s">
        <v>65</v>
      </c>
      <c r="C30" s="58" t="s">
        <v>751</v>
      </c>
      <c r="D30" s="59" t="s">
        <v>76</v>
      </c>
      <c r="E30" s="59" t="s">
        <v>33</v>
      </c>
      <c r="F30" s="59" t="str">
        <f>+AA4</f>
        <v>Gagnant Partie 3</v>
      </c>
      <c r="G30" s="60"/>
      <c r="H30" s="59" t="str">
        <f>+AA5</f>
        <v>Gagnant Partie 4</v>
      </c>
      <c r="I30" s="59" t="str">
        <f t="shared" si="0"/>
        <v xml:space="preserve">  </v>
      </c>
      <c r="J30" s="61" t="s">
        <v>77</v>
      </c>
      <c r="K30" s="40" t="str">
        <f t="shared" si="11"/>
        <v>P54 - [Jour 4] - 10H30 - G2 - Cl.A</v>
      </c>
      <c r="L30" s="41" t="str">
        <f t="shared" si="12"/>
        <v>P48 - [Jour 3] - 15H00 - G4 - Cl.B</v>
      </c>
      <c r="M30" s="62" t="s">
        <v>20</v>
      </c>
      <c r="N30" s="64" t="s">
        <v>259</v>
      </c>
      <c r="O30" s="63" t="s">
        <v>75</v>
      </c>
      <c r="P30" s="63" t="s">
        <v>749</v>
      </c>
      <c r="Q30" s="63" t="s">
        <v>88</v>
      </c>
      <c r="R30" s="63" t="s">
        <v>35</v>
      </c>
      <c r="S30" s="88" t="s">
        <v>446</v>
      </c>
      <c r="T30" s="96" t="s">
        <v>21</v>
      </c>
      <c r="U30" s="64" t="s">
        <v>264</v>
      </c>
      <c r="V30" s="63" t="s">
        <v>138</v>
      </c>
      <c r="W30" s="63" t="s">
        <v>750</v>
      </c>
      <c r="X30" s="63" t="s">
        <v>76</v>
      </c>
      <c r="Y30" s="63" t="s">
        <v>26</v>
      </c>
      <c r="Z30" s="65" t="s">
        <v>447</v>
      </c>
      <c r="AA30" s="66" t="str">
        <f t="shared" si="3"/>
        <v>Gagnant Partie 29</v>
      </c>
      <c r="AB30" s="67" t="s">
        <v>127</v>
      </c>
      <c r="AC30" s="66" t="str">
        <f t="shared" si="4"/>
        <v>Perdant Partie 29</v>
      </c>
      <c r="AD30" s="67" t="s">
        <v>128</v>
      </c>
      <c r="AE30" s="4" t="s">
        <v>433</v>
      </c>
      <c r="AF30" s="4" t="s">
        <v>85</v>
      </c>
      <c r="AG30" s="46" t="s">
        <v>30</v>
      </c>
      <c r="AH30" s="47" t="str">
        <f t="shared" si="7"/>
        <v>[Jour 4] 10H30, F14-G2-P54</v>
      </c>
      <c r="AI30" s="47" t="str">
        <f t="shared" si="8"/>
        <v>[Jour 3] 15H00,F12-G4-P48</v>
      </c>
      <c r="AJ30" s="47" t="str">
        <f t="shared" si="9"/>
        <v>Gagnant, F14, G2, P54, [Jour 4], 10H30, Cl.A</v>
      </c>
      <c r="AK30" s="47" t="str">
        <f t="shared" si="10"/>
        <v>Perdant, F12, G4, P48, [Jour 3], 15H00, Cl.B</v>
      </c>
    </row>
    <row r="31" spans="1:37" ht="30" customHeight="1" x14ac:dyDescent="0.25">
      <c r="A31" s="68" t="s">
        <v>258</v>
      </c>
      <c r="B31" s="103" t="s">
        <v>66</v>
      </c>
      <c r="C31" s="68" t="s">
        <v>751</v>
      </c>
      <c r="D31" s="69" t="s">
        <v>76</v>
      </c>
      <c r="E31" s="69" t="s">
        <v>35</v>
      </c>
      <c r="F31" s="69" t="str">
        <f>+AC4</f>
        <v>Perdant Partie 3</v>
      </c>
      <c r="G31" s="70"/>
      <c r="H31" s="69" t="str">
        <f>+AC5</f>
        <v>Perdant Partie 4</v>
      </c>
      <c r="I31" s="69" t="str">
        <f t="shared" si="0"/>
        <v xml:space="preserve">  </v>
      </c>
      <c r="J31" s="71" t="s">
        <v>83</v>
      </c>
      <c r="K31" s="42" t="str">
        <f t="shared" si="11"/>
        <v>P53 - [Jour 4] - 10H30 - G1 - Cl.C</v>
      </c>
      <c r="L31" s="43" t="str">
        <f t="shared" si="12"/>
        <v>P47 - [Jour 3] - 15H00 - G3 - Cl.D</v>
      </c>
      <c r="M31" s="72" t="s">
        <v>20</v>
      </c>
      <c r="N31" s="74" t="s">
        <v>259</v>
      </c>
      <c r="O31" s="73" t="s">
        <v>82</v>
      </c>
      <c r="P31" s="73" t="s">
        <v>749</v>
      </c>
      <c r="Q31" s="73" t="s">
        <v>88</v>
      </c>
      <c r="R31" s="73" t="s">
        <v>33</v>
      </c>
      <c r="S31" s="89" t="s">
        <v>445</v>
      </c>
      <c r="T31" s="97" t="s">
        <v>21</v>
      </c>
      <c r="U31" s="74" t="s">
        <v>264</v>
      </c>
      <c r="V31" s="73" t="s">
        <v>142</v>
      </c>
      <c r="W31" s="73" t="s">
        <v>750</v>
      </c>
      <c r="X31" s="73" t="s">
        <v>76</v>
      </c>
      <c r="Y31" s="73" t="s">
        <v>24</v>
      </c>
      <c r="Z31" s="75" t="s">
        <v>448</v>
      </c>
      <c r="AA31" s="76" t="str">
        <f t="shared" si="3"/>
        <v>Gagnant Partie 30</v>
      </c>
      <c r="AB31" s="77" t="s">
        <v>131</v>
      </c>
      <c r="AC31" s="76" t="str">
        <f t="shared" si="4"/>
        <v>Perdant Partie 30</v>
      </c>
      <c r="AD31" s="77" t="s">
        <v>132</v>
      </c>
      <c r="AE31" s="4" t="s">
        <v>433</v>
      </c>
      <c r="AF31" s="4" t="s">
        <v>85</v>
      </c>
      <c r="AG31" s="46" t="s">
        <v>30</v>
      </c>
      <c r="AH31" s="47" t="str">
        <f t="shared" si="7"/>
        <v>[Jour 4] 10H30, F14-G1-P53</v>
      </c>
      <c r="AI31" s="47" t="str">
        <f t="shared" si="8"/>
        <v>[Jour 3] 15H00,F12-G3-P47</v>
      </c>
      <c r="AJ31" s="47" t="str">
        <f t="shared" si="9"/>
        <v>Gagnant, F14, G1, P53, [Jour 4], 10H30, Cl.C</v>
      </c>
      <c r="AK31" s="47" t="str">
        <f t="shared" si="10"/>
        <v>Perdant, F12, G3, P47, [Jour 3], 15H00, Cl.D</v>
      </c>
    </row>
    <row r="32" spans="1:37" ht="30" customHeight="1" x14ac:dyDescent="0.25">
      <c r="A32" s="68" t="s">
        <v>258</v>
      </c>
      <c r="B32" s="103" t="s">
        <v>59</v>
      </c>
      <c r="C32" s="68" t="s">
        <v>751</v>
      </c>
      <c r="D32" s="69" t="s">
        <v>76</v>
      </c>
      <c r="E32" s="69" t="s">
        <v>24</v>
      </c>
      <c r="F32" s="69" t="str">
        <f>+AA2</f>
        <v>Gagnant Partie 1</v>
      </c>
      <c r="G32" s="70"/>
      <c r="H32" s="69" t="str">
        <f>+AA3</f>
        <v>Gagnant Partie 2</v>
      </c>
      <c r="I32" s="69" t="str">
        <f t="shared" si="0"/>
        <v xml:space="preserve">  </v>
      </c>
      <c r="J32" s="71" t="s">
        <v>77</v>
      </c>
      <c r="K32" s="42" t="str">
        <f t="shared" si="11"/>
        <v>P54 - [Jour 4] - 10H30 - G2 - Cl.A</v>
      </c>
      <c r="L32" s="43" t="str">
        <f t="shared" si="12"/>
        <v>P48 - [Jour 3] - 15H00 - G4 - Cl.B</v>
      </c>
      <c r="M32" s="72" t="s">
        <v>20</v>
      </c>
      <c r="N32" s="74" t="s">
        <v>259</v>
      </c>
      <c r="O32" s="73" t="s">
        <v>75</v>
      </c>
      <c r="P32" s="73" t="s">
        <v>749</v>
      </c>
      <c r="Q32" s="73" t="s">
        <v>88</v>
      </c>
      <c r="R32" s="73" t="s">
        <v>35</v>
      </c>
      <c r="S32" s="89" t="s">
        <v>446</v>
      </c>
      <c r="T32" s="97" t="s">
        <v>21</v>
      </c>
      <c r="U32" s="74" t="s">
        <v>264</v>
      </c>
      <c r="V32" s="73" t="s">
        <v>138</v>
      </c>
      <c r="W32" s="73" t="s">
        <v>750</v>
      </c>
      <c r="X32" s="73" t="s">
        <v>76</v>
      </c>
      <c r="Y32" s="73" t="s">
        <v>26</v>
      </c>
      <c r="Z32" s="75" t="s">
        <v>447</v>
      </c>
      <c r="AA32" s="76" t="str">
        <f t="shared" si="3"/>
        <v>Gagnant Partie 31</v>
      </c>
      <c r="AB32" s="77" t="s">
        <v>133</v>
      </c>
      <c r="AC32" s="76" t="str">
        <f t="shared" si="4"/>
        <v>Perdant Partie 31</v>
      </c>
      <c r="AD32" s="77" t="s">
        <v>134</v>
      </c>
      <c r="AE32" s="4" t="s">
        <v>433</v>
      </c>
      <c r="AF32" s="4" t="s">
        <v>85</v>
      </c>
      <c r="AG32" s="46" t="s">
        <v>30</v>
      </c>
      <c r="AH32" s="47" t="str">
        <f t="shared" si="7"/>
        <v>[Jour 4] 10H30, F14-G2-P54</v>
      </c>
      <c r="AI32" s="47" t="str">
        <f t="shared" si="8"/>
        <v>[Jour 3] 15H00,F12-G4-P48</v>
      </c>
      <c r="AJ32" s="47" t="str">
        <f t="shared" si="9"/>
        <v>Gagnant, F14, G2, P54, [Jour 4], 10H30, Cl.A</v>
      </c>
      <c r="AK32" s="47" t="str">
        <f t="shared" si="10"/>
        <v>Perdant, F12, G4, P48, [Jour 3], 15H00, Cl.B</v>
      </c>
    </row>
    <row r="33" spans="1:37" ht="30" customHeight="1" thickBot="1" x14ac:dyDescent="0.3">
      <c r="A33" s="78" t="s">
        <v>258</v>
      </c>
      <c r="B33" s="104" t="s">
        <v>60</v>
      </c>
      <c r="C33" s="78" t="s">
        <v>751</v>
      </c>
      <c r="D33" s="79" t="s">
        <v>76</v>
      </c>
      <c r="E33" s="79" t="s">
        <v>26</v>
      </c>
      <c r="F33" s="79" t="str">
        <f>+AC2</f>
        <v>Perdant Partie 1</v>
      </c>
      <c r="G33" s="80"/>
      <c r="H33" s="79" t="str">
        <f>+AC3</f>
        <v>Perdant Partie 2</v>
      </c>
      <c r="I33" s="79" t="str">
        <f t="shared" si="0"/>
        <v xml:space="preserve">  </v>
      </c>
      <c r="J33" s="81" t="s">
        <v>83</v>
      </c>
      <c r="K33" s="44" t="str">
        <f t="shared" si="11"/>
        <v>P53 - [Jour 4] - 10H30 - G1 - Cl.C</v>
      </c>
      <c r="L33" s="45" t="str">
        <f t="shared" si="12"/>
        <v>P47 - [Jour 3] - 15H00 - G3 - Cl.D</v>
      </c>
      <c r="M33" s="82" t="s">
        <v>20</v>
      </c>
      <c r="N33" s="84" t="s">
        <v>259</v>
      </c>
      <c r="O33" s="83" t="s">
        <v>82</v>
      </c>
      <c r="P33" s="83" t="s">
        <v>749</v>
      </c>
      <c r="Q33" s="83" t="s">
        <v>88</v>
      </c>
      <c r="R33" s="83" t="s">
        <v>33</v>
      </c>
      <c r="S33" s="98" t="s">
        <v>445</v>
      </c>
      <c r="T33" s="99" t="s">
        <v>21</v>
      </c>
      <c r="U33" s="84" t="s">
        <v>264</v>
      </c>
      <c r="V33" s="83" t="s">
        <v>142</v>
      </c>
      <c r="W33" s="83" t="s">
        <v>750</v>
      </c>
      <c r="X33" s="83" t="s">
        <v>76</v>
      </c>
      <c r="Y33" s="83" t="s">
        <v>24</v>
      </c>
      <c r="Z33" s="85" t="s">
        <v>448</v>
      </c>
      <c r="AA33" s="86" t="str">
        <f t="shared" si="3"/>
        <v>Gagnant Partie 32</v>
      </c>
      <c r="AB33" s="87" t="s">
        <v>135</v>
      </c>
      <c r="AC33" s="86" t="str">
        <f t="shared" si="4"/>
        <v>Perdant Partie 32</v>
      </c>
      <c r="AD33" s="87" t="s">
        <v>136</v>
      </c>
      <c r="AE33" s="4" t="s">
        <v>433</v>
      </c>
      <c r="AF33" s="4" t="s">
        <v>85</v>
      </c>
      <c r="AG33" s="46" t="s">
        <v>30</v>
      </c>
      <c r="AH33" s="47" t="str">
        <f t="shared" si="7"/>
        <v>[Jour 4] 10H30, F14-G1-P53</v>
      </c>
      <c r="AI33" s="47" t="str">
        <f t="shared" si="8"/>
        <v>[Jour 3] 15H00,F12-G3-P47</v>
      </c>
      <c r="AJ33" s="47" t="str">
        <f t="shared" si="9"/>
        <v>Gagnant, F14, G1, P53, [Jour 4], 10H30, Cl.C</v>
      </c>
      <c r="AK33" s="47" t="str">
        <f t="shared" si="10"/>
        <v>Perdant, F12, G3, P47, [Jour 3], 15H00, Cl.D</v>
      </c>
    </row>
    <row r="34" spans="1:37" ht="30" customHeight="1" x14ac:dyDescent="0.25">
      <c r="A34" s="58" t="s">
        <v>260</v>
      </c>
      <c r="B34" s="102" t="s">
        <v>96</v>
      </c>
      <c r="C34" s="58" t="s">
        <v>750</v>
      </c>
      <c r="D34" s="59" t="s">
        <v>44</v>
      </c>
      <c r="E34" s="59" t="s">
        <v>33</v>
      </c>
      <c r="F34" s="59" t="str">
        <f>+AC29</f>
        <v>Perdant Partie 28</v>
      </c>
      <c r="G34" s="60"/>
      <c r="H34" s="59" t="str">
        <f>+AC27</f>
        <v>Perdant Partie 26</v>
      </c>
      <c r="I34" s="59" t="str">
        <f t="shared" ref="I34:I69" si="16">IF(G34="v",AF34,IF(G34="d",AE34,AG34))</f>
        <v xml:space="preserve">  </v>
      </c>
      <c r="J34" s="61" t="s">
        <v>85</v>
      </c>
      <c r="K34" s="40" t="str">
        <f t="shared" ref="K34:K37" si="17">CONCATENATE(O34," - ",P34," - ",Q34," - ",R34," - ",S34)</f>
        <v>P59 - [Jour 4] - 13H00 - G3 - Cl.D</v>
      </c>
      <c r="L34" s="41" t="str">
        <f t="shared" ref="L34:L37" si="18">CONCATENATE(V34," - ",W34," - ",X34," - ",Y34," - ",Z34)</f>
        <v xml:space="preserve">Éliminé -  -  -  - </v>
      </c>
      <c r="M34" s="62" t="s">
        <v>20</v>
      </c>
      <c r="N34" s="64" t="s">
        <v>266</v>
      </c>
      <c r="O34" s="63" t="s">
        <v>164</v>
      </c>
      <c r="P34" s="63" t="s">
        <v>749</v>
      </c>
      <c r="Q34" s="63" t="s">
        <v>113</v>
      </c>
      <c r="R34" s="63" t="s">
        <v>24</v>
      </c>
      <c r="S34" s="88" t="s">
        <v>448</v>
      </c>
      <c r="T34" s="96" t="s">
        <v>21</v>
      </c>
      <c r="U34" s="64"/>
      <c r="V34" s="63" t="s">
        <v>150</v>
      </c>
      <c r="W34" s="63"/>
      <c r="X34" s="63"/>
      <c r="Y34" s="63"/>
      <c r="Z34" s="65"/>
      <c r="AA34" s="66" t="str">
        <f t="shared" ref="AA34:AA65" si="19">IF(G34="g",F34,IF(G34="p",H34,AB34))</f>
        <v>Gagnant Partie 33</v>
      </c>
      <c r="AB34" s="67" t="s">
        <v>139</v>
      </c>
      <c r="AC34" s="66" t="str">
        <f t="shared" ref="AC34:AC65" si="20">IF(G34="g",H34,IF(G34="p",F34,AD34))</f>
        <v>Perdant Partie 33</v>
      </c>
      <c r="AD34" s="67" t="s">
        <v>140</v>
      </c>
      <c r="AE34" s="4" t="s">
        <v>433</v>
      </c>
      <c r="AF34" s="4" t="s">
        <v>85</v>
      </c>
      <c r="AG34" s="46" t="s">
        <v>30</v>
      </c>
      <c r="AH34" s="47" t="e">
        <f>CONCATENATE(#REF!," ",#REF!,", ",#REF!,"-",#REF!,"-",#REF!)</f>
        <v>#REF!</v>
      </c>
      <c r="AI34" s="47" t="e">
        <f>CONCATENATE(#REF!," ",#REF!,",",#REF!,"-",#REF!,"-",#REF!)</f>
        <v>#REF!</v>
      </c>
      <c r="AJ34" s="47" t="e">
        <f>CONCATENATE(M34,", ",#REF!,", ",#REF!,", ",#REF!,", ",#REF!,", ",#REF!,", ",#REF!)</f>
        <v>#REF!</v>
      </c>
      <c r="AK34" s="47" t="e">
        <f>CONCATENATE(#REF!,", ",#REF!,", ",#REF!,", ",#REF!,", ",#REF!,", ",#REF!,", ",#REF!)</f>
        <v>#REF!</v>
      </c>
    </row>
    <row r="35" spans="1:37" ht="30" customHeight="1" x14ac:dyDescent="0.25">
      <c r="A35" s="68" t="s">
        <v>260</v>
      </c>
      <c r="B35" s="103" t="s">
        <v>97</v>
      </c>
      <c r="C35" s="68" t="s">
        <v>750</v>
      </c>
      <c r="D35" s="69" t="s">
        <v>44</v>
      </c>
      <c r="E35" s="69" t="s">
        <v>35</v>
      </c>
      <c r="F35" s="69" t="str">
        <f>+AC28</f>
        <v>Perdant Partie 27</v>
      </c>
      <c r="G35" s="70"/>
      <c r="H35" s="69" t="str">
        <f>+AC26</f>
        <v>Perdant Partie 25</v>
      </c>
      <c r="I35" s="69" t="str">
        <f t="shared" si="16"/>
        <v xml:space="preserve">  </v>
      </c>
      <c r="J35" s="71" t="s">
        <v>79</v>
      </c>
      <c r="K35" s="42" t="str">
        <f t="shared" si="17"/>
        <v>P60 - [Jour 4] - 13H00 - G4 - Cl.B</v>
      </c>
      <c r="L35" s="43" t="str">
        <f t="shared" si="18"/>
        <v xml:space="preserve">Éliminé -  -  -  - </v>
      </c>
      <c r="M35" s="72" t="s">
        <v>20</v>
      </c>
      <c r="N35" s="74" t="s">
        <v>266</v>
      </c>
      <c r="O35" s="73" t="s">
        <v>185</v>
      </c>
      <c r="P35" s="73" t="s">
        <v>749</v>
      </c>
      <c r="Q35" s="73" t="s">
        <v>113</v>
      </c>
      <c r="R35" s="73" t="s">
        <v>26</v>
      </c>
      <c r="S35" s="89" t="s">
        <v>447</v>
      </c>
      <c r="T35" s="97" t="s">
        <v>21</v>
      </c>
      <c r="U35" s="74"/>
      <c r="V35" s="73" t="s">
        <v>150</v>
      </c>
      <c r="W35" s="73"/>
      <c r="X35" s="73"/>
      <c r="Y35" s="73"/>
      <c r="Z35" s="75"/>
      <c r="AA35" s="76" t="str">
        <f t="shared" si="19"/>
        <v>Gagnant Partie 34</v>
      </c>
      <c r="AB35" s="77" t="s">
        <v>143</v>
      </c>
      <c r="AC35" s="76" t="str">
        <f t="shared" si="20"/>
        <v>Perdant Partie 34</v>
      </c>
      <c r="AD35" s="77" t="s">
        <v>144</v>
      </c>
      <c r="AE35" s="4" t="s">
        <v>433</v>
      </c>
      <c r="AF35" s="4" t="s">
        <v>85</v>
      </c>
      <c r="AG35" s="46" t="s">
        <v>30</v>
      </c>
      <c r="AH35" s="47" t="e">
        <f>CONCATENATE(#REF!," ",#REF!,", ",#REF!,"-",#REF!,"-",#REF!)</f>
        <v>#REF!</v>
      </c>
      <c r="AI35" s="47" t="e">
        <f>CONCATENATE(#REF!," ",#REF!,",",#REF!,"-",#REF!,"-",#REF!)</f>
        <v>#REF!</v>
      </c>
      <c r="AJ35" s="47" t="e">
        <f>CONCATENATE(M35,", ",#REF!,", ",#REF!,", ",#REF!,", ",#REF!,", ",#REF!,", ",#REF!)</f>
        <v>#REF!</v>
      </c>
      <c r="AK35" s="47" t="e">
        <f>CONCATENATE(#REF!,", ",#REF!,", ",#REF!,", ",#REF!,", ",#REF!,", ",#REF!,", ",#REF!)</f>
        <v>#REF!</v>
      </c>
    </row>
    <row r="36" spans="1:37" ht="30" customHeight="1" x14ac:dyDescent="0.25">
      <c r="A36" s="68" t="s">
        <v>260</v>
      </c>
      <c r="B36" s="103" t="s">
        <v>90</v>
      </c>
      <c r="C36" s="68" t="s">
        <v>750</v>
      </c>
      <c r="D36" s="69" t="s">
        <v>44</v>
      </c>
      <c r="E36" s="69" t="s">
        <v>24</v>
      </c>
      <c r="F36" s="69" t="str">
        <f>+AA29</f>
        <v>Gagnant Partie 28</v>
      </c>
      <c r="G36" s="70"/>
      <c r="H36" s="69" t="str">
        <f>+AA27</f>
        <v>Gagnant Partie 26</v>
      </c>
      <c r="I36" s="69" t="str">
        <f t="shared" si="16"/>
        <v xml:space="preserve">  </v>
      </c>
      <c r="J36" s="71" t="s">
        <v>77</v>
      </c>
      <c r="K36" s="42" t="str">
        <f t="shared" si="17"/>
        <v>P57 - [Jour 4] - 13H00 - G1 - Cl.A</v>
      </c>
      <c r="L36" s="43" t="str">
        <f t="shared" si="18"/>
        <v xml:space="preserve">Éliminé -  -  -  - </v>
      </c>
      <c r="M36" s="72" t="s">
        <v>20</v>
      </c>
      <c r="N36" s="74" t="s">
        <v>266</v>
      </c>
      <c r="O36" s="73" t="s">
        <v>171</v>
      </c>
      <c r="P36" s="73" t="s">
        <v>749</v>
      </c>
      <c r="Q36" s="73" t="s">
        <v>113</v>
      </c>
      <c r="R36" s="73" t="s">
        <v>33</v>
      </c>
      <c r="S36" s="89" t="s">
        <v>446</v>
      </c>
      <c r="T36" s="97" t="s">
        <v>21</v>
      </c>
      <c r="U36" s="74"/>
      <c r="V36" s="73" t="s">
        <v>150</v>
      </c>
      <c r="W36" s="73"/>
      <c r="X36" s="73"/>
      <c r="Y36" s="73"/>
      <c r="Z36" s="75"/>
      <c r="AA36" s="76" t="str">
        <f t="shared" si="19"/>
        <v>Gagnant Partie 35</v>
      </c>
      <c r="AB36" s="77" t="s">
        <v>145</v>
      </c>
      <c r="AC36" s="76" t="str">
        <f t="shared" si="20"/>
        <v>Perdant Partie 35</v>
      </c>
      <c r="AD36" s="77" t="s">
        <v>146</v>
      </c>
      <c r="AE36" s="4" t="s">
        <v>433</v>
      </c>
      <c r="AF36" s="4" t="s">
        <v>85</v>
      </c>
      <c r="AG36" s="46" t="s">
        <v>30</v>
      </c>
      <c r="AH36" s="47" t="e">
        <f>CONCATENATE(#REF!," ",#REF!,", ",#REF!,"-",#REF!,"-",#REF!)</f>
        <v>#REF!</v>
      </c>
      <c r="AI36" s="47" t="e">
        <f>CONCATENATE(#REF!," ",#REF!,",",#REF!,"-",#REF!,"-",#REF!)</f>
        <v>#REF!</v>
      </c>
      <c r="AJ36" s="47" t="e">
        <f>CONCATENATE(M36,", ",#REF!,", ",#REF!,", ",#REF!,", ",#REF!,", ",#REF!,", ",#REF!)</f>
        <v>#REF!</v>
      </c>
      <c r="AK36" s="47" t="e">
        <f>CONCATENATE(#REF!,", ",#REF!,", ",#REF!,", ",#REF!,", ",#REF!,", ",#REF!,", ",#REF!)</f>
        <v>#REF!</v>
      </c>
    </row>
    <row r="37" spans="1:37" ht="30" customHeight="1" thickBot="1" x14ac:dyDescent="0.3">
      <c r="A37" s="78" t="s">
        <v>260</v>
      </c>
      <c r="B37" s="104" t="s">
        <v>91</v>
      </c>
      <c r="C37" s="78" t="s">
        <v>750</v>
      </c>
      <c r="D37" s="79" t="s">
        <v>44</v>
      </c>
      <c r="E37" s="79" t="s">
        <v>26</v>
      </c>
      <c r="F37" s="79" t="str">
        <f>+AA28</f>
        <v>Gagnant Partie 27</v>
      </c>
      <c r="G37" s="80"/>
      <c r="H37" s="79" t="str">
        <f>+AA26</f>
        <v>Gagnant Partie 25</v>
      </c>
      <c r="I37" s="79" t="str">
        <f t="shared" si="16"/>
        <v xml:space="preserve">  </v>
      </c>
      <c r="J37" s="81" t="s">
        <v>83</v>
      </c>
      <c r="K37" s="44" t="str">
        <f t="shared" si="17"/>
        <v>P58 - [Jour 4] - 13H00 - G2 - Cl.C</v>
      </c>
      <c r="L37" s="45" t="str">
        <f t="shared" si="18"/>
        <v xml:space="preserve">Éliminé -  -  -  - </v>
      </c>
      <c r="M37" s="82" t="s">
        <v>20</v>
      </c>
      <c r="N37" s="84" t="s">
        <v>266</v>
      </c>
      <c r="O37" s="83" t="s">
        <v>191</v>
      </c>
      <c r="P37" s="83" t="s">
        <v>749</v>
      </c>
      <c r="Q37" s="83" t="s">
        <v>113</v>
      </c>
      <c r="R37" s="83" t="s">
        <v>35</v>
      </c>
      <c r="S37" s="98" t="s">
        <v>445</v>
      </c>
      <c r="T37" s="99" t="s">
        <v>21</v>
      </c>
      <c r="U37" s="84"/>
      <c r="V37" s="83" t="s">
        <v>150</v>
      </c>
      <c r="W37" s="83"/>
      <c r="X37" s="83"/>
      <c r="Y37" s="83"/>
      <c r="Z37" s="85"/>
      <c r="AA37" s="86" t="str">
        <f t="shared" si="19"/>
        <v>Gagnant Partie 36</v>
      </c>
      <c r="AB37" s="87" t="s">
        <v>147</v>
      </c>
      <c r="AC37" s="86" t="str">
        <f t="shared" si="20"/>
        <v>Perdant Partie 36</v>
      </c>
      <c r="AD37" s="87" t="s">
        <v>148</v>
      </c>
      <c r="AE37" s="4" t="s">
        <v>433</v>
      </c>
      <c r="AF37" s="4" t="s">
        <v>85</v>
      </c>
      <c r="AG37" s="46" t="s">
        <v>30</v>
      </c>
      <c r="AH37" s="47" t="e">
        <f>CONCATENATE(#REF!," ",#REF!,", ",#REF!,"-",#REF!,"-",#REF!)</f>
        <v>#REF!</v>
      </c>
      <c r="AI37" s="47" t="e">
        <f>CONCATENATE(#REF!," ",#REF!,",",#REF!,"-",#REF!,"-",#REF!)</f>
        <v>#REF!</v>
      </c>
      <c r="AJ37" s="47" t="e">
        <f>CONCATENATE(M37,", ",#REF!,", ",#REF!,", ",#REF!,", ",#REF!,", ",#REF!,", ",#REF!)</f>
        <v>#REF!</v>
      </c>
      <c r="AK37" s="47" t="e">
        <f>CONCATENATE(#REF!,", ",#REF!,", ",#REF!,", ",#REF!,", ",#REF!,", ",#REF!,", ",#REF!)</f>
        <v>#REF!</v>
      </c>
    </row>
    <row r="38" spans="1:37" ht="30" customHeight="1" x14ac:dyDescent="0.25">
      <c r="A38" s="58" t="s">
        <v>261</v>
      </c>
      <c r="B38" s="102" t="s">
        <v>78</v>
      </c>
      <c r="C38" s="58" t="s">
        <v>750</v>
      </c>
      <c r="D38" s="59" t="s">
        <v>88</v>
      </c>
      <c r="E38" s="59" t="s">
        <v>33</v>
      </c>
      <c r="F38" s="59" t="str">
        <f>+AA12</f>
        <v>Gagnant Partie 11</v>
      </c>
      <c r="G38" s="60"/>
      <c r="H38" s="59" t="str">
        <f>+AA13</f>
        <v>Gagnant Partie 12</v>
      </c>
      <c r="I38" s="59" t="str">
        <f t="shared" si="16"/>
        <v xml:space="preserve">  </v>
      </c>
      <c r="J38" s="61" t="s">
        <v>77</v>
      </c>
      <c r="K38" s="40" t="str">
        <f t="shared" si="11"/>
        <v>P50 - [Jour 4] - 8H30 - G2 - Cl.A</v>
      </c>
      <c r="L38" s="41" t="str">
        <f t="shared" si="12"/>
        <v>P52 - [Jour 4] - 8H30 - G4 - Cl.B</v>
      </c>
      <c r="M38" s="62" t="s">
        <v>20</v>
      </c>
      <c r="N38" s="64" t="s">
        <v>262</v>
      </c>
      <c r="O38" s="63" t="s">
        <v>112</v>
      </c>
      <c r="P38" s="63" t="s">
        <v>749</v>
      </c>
      <c r="Q38" s="63" t="s">
        <v>44</v>
      </c>
      <c r="R38" s="63" t="s">
        <v>35</v>
      </c>
      <c r="S38" s="88" t="s">
        <v>446</v>
      </c>
      <c r="T38" s="96" t="s">
        <v>21</v>
      </c>
      <c r="U38" s="64" t="s">
        <v>262</v>
      </c>
      <c r="V38" s="63" t="s">
        <v>114</v>
      </c>
      <c r="W38" s="63" t="s">
        <v>749</v>
      </c>
      <c r="X38" s="63" t="s">
        <v>44</v>
      </c>
      <c r="Y38" s="63" t="s">
        <v>26</v>
      </c>
      <c r="Z38" s="65" t="s">
        <v>447</v>
      </c>
      <c r="AA38" s="66" t="str">
        <f t="shared" si="19"/>
        <v>Gagnant Partie 37</v>
      </c>
      <c r="AB38" s="67" t="s">
        <v>151</v>
      </c>
      <c r="AC38" s="66" t="str">
        <f t="shared" si="20"/>
        <v>Perdant Partie 37</v>
      </c>
      <c r="AD38" s="67" t="s">
        <v>152</v>
      </c>
      <c r="AE38" s="4" t="s">
        <v>433</v>
      </c>
      <c r="AF38" s="4" t="s">
        <v>85</v>
      </c>
      <c r="AG38" s="46" t="s">
        <v>30</v>
      </c>
      <c r="AH38" s="47" t="str">
        <f t="shared" ref="AH38:AH69" si="21">CONCATENATE(P38," ",Q38,", ",N38,"-",R38,"-",O38)</f>
        <v>[Jour 4] 8H30, F13-G2-P50</v>
      </c>
      <c r="AI38" s="47" t="str">
        <f t="shared" ref="AI38:AI69" si="22">CONCATENATE(W38," ",X38,",",U38,"-",Y38,"-",V38)</f>
        <v>[Jour 4] 8H30,F13-G4-P52</v>
      </c>
      <c r="AJ38" s="47" t="str">
        <f t="shared" ref="AJ38:AJ69" si="23">CONCATENATE(M38,", ",N38,", ",R38,", ",O38,", ",P38,", ",Q38,", ",S38)</f>
        <v>Gagnant, F13, G2, P50, [Jour 4], 8H30, Cl.A</v>
      </c>
      <c r="AK38" s="47" t="str">
        <f t="shared" ref="AK38:AK69" si="24">CONCATENATE(T38,", ",U38,", ",Y38,", ",V38,", ",W38,", ",X38,", ",Z38)</f>
        <v>Perdant, F13, G4, P52, [Jour 4], 8H30, Cl.B</v>
      </c>
    </row>
    <row r="39" spans="1:37" ht="30" customHeight="1" x14ac:dyDescent="0.25">
      <c r="A39" s="68" t="s">
        <v>261</v>
      </c>
      <c r="B39" s="103" t="s">
        <v>84</v>
      </c>
      <c r="C39" s="68" t="s">
        <v>750</v>
      </c>
      <c r="D39" s="69" t="s">
        <v>88</v>
      </c>
      <c r="E39" s="69" t="s">
        <v>35</v>
      </c>
      <c r="F39" s="69" t="str">
        <f>+AC12</f>
        <v>Perdant Partie 11</v>
      </c>
      <c r="G39" s="70"/>
      <c r="H39" s="69" t="str">
        <f>+AC13</f>
        <v>Perdant Partie 12</v>
      </c>
      <c r="I39" s="69" t="str">
        <f t="shared" si="16"/>
        <v xml:space="preserve">  </v>
      </c>
      <c r="J39" s="71" t="s">
        <v>83</v>
      </c>
      <c r="K39" s="42" t="str">
        <f t="shared" si="11"/>
        <v>P49 - [Jour 4] - 8H30 - G1 - Cl.C</v>
      </c>
      <c r="L39" s="43" t="str">
        <f t="shared" si="12"/>
        <v>P51 - [Jour 4] - 8H30 - G3 - Cl.D</v>
      </c>
      <c r="M39" s="72" t="s">
        <v>20</v>
      </c>
      <c r="N39" s="74" t="s">
        <v>262</v>
      </c>
      <c r="O39" s="73" t="s">
        <v>117</v>
      </c>
      <c r="P39" s="73" t="s">
        <v>749</v>
      </c>
      <c r="Q39" s="73" t="s">
        <v>44</v>
      </c>
      <c r="R39" s="73" t="s">
        <v>33</v>
      </c>
      <c r="S39" s="89" t="s">
        <v>445</v>
      </c>
      <c r="T39" s="97" t="s">
        <v>21</v>
      </c>
      <c r="U39" s="74" t="s">
        <v>262</v>
      </c>
      <c r="V39" s="73" t="s">
        <v>118</v>
      </c>
      <c r="W39" s="73" t="s">
        <v>749</v>
      </c>
      <c r="X39" s="73" t="s">
        <v>44</v>
      </c>
      <c r="Y39" s="73" t="s">
        <v>24</v>
      </c>
      <c r="Z39" s="75" t="s">
        <v>448</v>
      </c>
      <c r="AA39" s="76" t="str">
        <f t="shared" si="19"/>
        <v>Gagnant Partie 38</v>
      </c>
      <c r="AB39" s="77" t="s">
        <v>154</v>
      </c>
      <c r="AC39" s="76" t="str">
        <f t="shared" si="20"/>
        <v>Perdant Partie 38</v>
      </c>
      <c r="AD39" s="77" t="s">
        <v>155</v>
      </c>
      <c r="AE39" s="4" t="s">
        <v>433</v>
      </c>
      <c r="AF39" s="4" t="s">
        <v>85</v>
      </c>
      <c r="AG39" s="46" t="s">
        <v>30</v>
      </c>
      <c r="AH39" s="47" t="str">
        <f t="shared" si="21"/>
        <v>[Jour 4] 8H30, F13-G1-P49</v>
      </c>
      <c r="AI39" s="47" t="str">
        <f t="shared" si="22"/>
        <v>[Jour 4] 8H30,F13-G3-P51</v>
      </c>
      <c r="AJ39" s="47" t="str">
        <f t="shared" si="23"/>
        <v>Gagnant, F13, G1, P49, [Jour 4], 8H30, Cl.C</v>
      </c>
      <c r="AK39" s="47" t="str">
        <f t="shared" si="24"/>
        <v>Perdant, F13, G3, P51, [Jour 4], 8H30, Cl.D</v>
      </c>
    </row>
    <row r="40" spans="1:37" ht="30" customHeight="1" x14ac:dyDescent="0.25">
      <c r="A40" s="68" t="s">
        <v>261</v>
      </c>
      <c r="B40" s="103" t="s">
        <v>102</v>
      </c>
      <c r="C40" s="68" t="s">
        <v>750</v>
      </c>
      <c r="D40" s="69" t="s">
        <v>88</v>
      </c>
      <c r="E40" s="69" t="s">
        <v>24</v>
      </c>
      <c r="F40" s="69" t="str">
        <f>+AA10</f>
        <v>Gagnant Partie 9</v>
      </c>
      <c r="G40" s="70"/>
      <c r="H40" s="69" t="str">
        <f>+AA11</f>
        <v>Gagnant Partie 10</v>
      </c>
      <c r="I40" s="69" t="str">
        <f t="shared" si="16"/>
        <v xml:space="preserve">  </v>
      </c>
      <c r="J40" s="71" t="s">
        <v>77</v>
      </c>
      <c r="K40" s="42" t="str">
        <f t="shared" si="11"/>
        <v>P50 - [Jour 4] - 8H30 - G2 - Cl.A</v>
      </c>
      <c r="L40" s="43" t="str">
        <f t="shared" si="12"/>
        <v>P52 - [Jour 4] - 8H30 - G4 - Cl.B</v>
      </c>
      <c r="M40" s="72" t="s">
        <v>20</v>
      </c>
      <c r="N40" s="74" t="s">
        <v>262</v>
      </c>
      <c r="O40" s="73" t="s">
        <v>112</v>
      </c>
      <c r="P40" s="73" t="s">
        <v>749</v>
      </c>
      <c r="Q40" s="73" t="s">
        <v>44</v>
      </c>
      <c r="R40" s="73" t="s">
        <v>35</v>
      </c>
      <c r="S40" s="89" t="s">
        <v>446</v>
      </c>
      <c r="T40" s="97" t="s">
        <v>21</v>
      </c>
      <c r="U40" s="74" t="s">
        <v>262</v>
      </c>
      <c r="V40" s="73" t="s">
        <v>114</v>
      </c>
      <c r="W40" s="73" t="s">
        <v>749</v>
      </c>
      <c r="X40" s="73" t="s">
        <v>44</v>
      </c>
      <c r="Y40" s="73" t="s">
        <v>26</v>
      </c>
      <c r="Z40" s="75" t="s">
        <v>447</v>
      </c>
      <c r="AA40" s="76" t="str">
        <f t="shared" si="19"/>
        <v>Gagnant Partie 39</v>
      </c>
      <c r="AB40" s="77" t="s">
        <v>156</v>
      </c>
      <c r="AC40" s="76" t="str">
        <f t="shared" si="20"/>
        <v>Perdant Partie 39</v>
      </c>
      <c r="AD40" s="77" t="s">
        <v>157</v>
      </c>
      <c r="AE40" s="4" t="s">
        <v>433</v>
      </c>
      <c r="AF40" s="4" t="s">
        <v>85</v>
      </c>
      <c r="AG40" s="46" t="s">
        <v>30</v>
      </c>
      <c r="AH40" s="47" t="str">
        <f t="shared" si="21"/>
        <v>[Jour 4] 8H30, F13-G2-P50</v>
      </c>
      <c r="AI40" s="47" t="str">
        <f t="shared" si="22"/>
        <v>[Jour 4] 8H30,F13-G4-P52</v>
      </c>
      <c r="AJ40" s="47" t="str">
        <f t="shared" si="23"/>
        <v>Gagnant, F13, G2, P50, [Jour 4], 8H30, Cl.A</v>
      </c>
      <c r="AK40" s="47" t="str">
        <f t="shared" si="24"/>
        <v>Perdant, F13, G4, P52, [Jour 4], 8H30, Cl.B</v>
      </c>
    </row>
    <row r="41" spans="1:37" ht="30" customHeight="1" thickBot="1" x14ac:dyDescent="0.3">
      <c r="A41" s="78" t="s">
        <v>261</v>
      </c>
      <c r="B41" s="104" t="s">
        <v>105</v>
      </c>
      <c r="C41" s="78" t="s">
        <v>750</v>
      </c>
      <c r="D41" s="79" t="s">
        <v>88</v>
      </c>
      <c r="E41" s="79" t="s">
        <v>26</v>
      </c>
      <c r="F41" s="79" t="str">
        <f>+AC10</f>
        <v>Perdant Partie 9</v>
      </c>
      <c r="G41" s="80"/>
      <c r="H41" s="79" t="str">
        <f>+AC11</f>
        <v>Perdant Partie 10</v>
      </c>
      <c r="I41" s="79" t="str">
        <f t="shared" si="16"/>
        <v xml:space="preserve">  </v>
      </c>
      <c r="J41" s="81" t="s">
        <v>83</v>
      </c>
      <c r="K41" s="44" t="str">
        <f t="shared" si="11"/>
        <v>P49 - [Jour 4] - 8H30 - G1 - Cl.C</v>
      </c>
      <c r="L41" s="45" t="str">
        <f t="shared" si="12"/>
        <v>P51 - [Jour 4] - 8H30 - G3 - Cl.D</v>
      </c>
      <c r="M41" s="82" t="s">
        <v>20</v>
      </c>
      <c r="N41" s="84" t="s">
        <v>262</v>
      </c>
      <c r="O41" s="83" t="s">
        <v>117</v>
      </c>
      <c r="P41" s="83" t="s">
        <v>749</v>
      </c>
      <c r="Q41" s="83" t="s">
        <v>44</v>
      </c>
      <c r="R41" s="83" t="s">
        <v>33</v>
      </c>
      <c r="S41" s="98" t="s">
        <v>445</v>
      </c>
      <c r="T41" s="99" t="s">
        <v>21</v>
      </c>
      <c r="U41" s="84" t="s">
        <v>262</v>
      </c>
      <c r="V41" s="83" t="s">
        <v>118</v>
      </c>
      <c r="W41" s="83" t="s">
        <v>749</v>
      </c>
      <c r="X41" s="83" t="s">
        <v>44</v>
      </c>
      <c r="Y41" s="83" t="s">
        <v>24</v>
      </c>
      <c r="Z41" s="85" t="s">
        <v>448</v>
      </c>
      <c r="AA41" s="86" t="str">
        <f t="shared" si="19"/>
        <v>Gagnant Partie 40</v>
      </c>
      <c r="AB41" s="87" t="s">
        <v>158</v>
      </c>
      <c r="AC41" s="86" t="str">
        <f t="shared" si="20"/>
        <v>Perdant Partie 40</v>
      </c>
      <c r="AD41" s="87" t="s">
        <v>159</v>
      </c>
      <c r="AE41" s="4" t="s">
        <v>433</v>
      </c>
      <c r="AF41" s="4" t="s">
        <v>85</v>
      </c>
      <c r="AG41" s="46" t="s">
        <v>30</v>
      </c>
      <c r="AH41" s="47" t="str">
        <f t="shared" si="21"/>
        <v>[Jour 4] 8H30, F13-G1-P49</v>
      </c>
      <c r="AI41" s="47" t="str">
        <f t="shared" si="22"/>
        <v>[Jour 4] 8H30,F13-G3-P51</v>
      </c>
      <c r="AJ41" s="47" t="str">
        <f t="shared" si="23"/>
        <v>Gagnant, F13, G1, P49, [Jour 4], 8H30, Cl.C</v>
      </c>
      <c r="AK41" s="47" t="str">
        <f t="shared" si="24"/>
        <v>Perdant, F13, G3, P51, [Jour 4], 8H30, Cl.D</v>
      </c>
    </row>
    <row r="42" spans="1:37" ht="30" customHeight="1" x14ac:dyDescent="0.25">
      <c r="A42" s="58" t="s">
        <v>263</v>
      </c>
      <c r="B42" s="102" t="s">
        <v>129</v>
      </c>
      <c r="C42" s="58" t="s">
        <v>750</v>
      </c>
      <c r="D42" s="59" t="s">
        <v>113</v>
      </c>
      <c r="E42" s="59" t="s">
        <v>33</v>
      </c>
      <c r="F42" s="59" t="str">
        <f>+AA24</f>
        <v>Gagnant Partie 23</v>
      </c>
      <c r="G42" s="60"/>
      <c r="H42" s="59" t="str">
        <f>+AA25</f>
        <v>Gagnant Partie 24</v>
      </c>
      <c r="I42" s="59" t="str">
        <f t="shared" si="16"/>
        <v xml:space="preserve">  </v>
      </c>
      <c r="J42" s="61" t="s">
        <v>77</v>
      </c>
      <c r="K42" s="40" t="str">
        <f t="shared" si="11"/>
        <v>P62 - [Jour 4] - 15H00 - G2 - Cl.A</v>
      </c>
      <c r="L42" s="41" t="str">
        <f t="shared" si="12"/>
        <v>P64 - [Jour 4] - 15H00 - G4 - Cl.B</v>
      </c>
      <c r="M42" s="62" t="s">
        <v>20</v>
      </c>
      <c r="N42" s="64" t="s">
        <v>265</v>
      </c>
      <c r="O42" s="63" t="s">
        <v>188</v>
      </c>
      <c r="P42" s="63" t="s">
        <v>749</v>
      </c>
      <c r="Q42" s="63" t="s">
        <v>76</v>
      </c>
      <c r="R42" s="63" t="s">
        <v>35</v>
      </c>
      <c r="S42" s="88" t="s">
        <v>446</v>
      </c>
      <c r="T42" s="96" t="s">
        <v>21</v>
      </c>
      <c r="U42" s="64" t="s">
        <v>265</v>
      </c>
      <c r="V42" s="63" t="s">
        <v>182</v>
      </c>
      <c r="W42" s="63" t="s">
        <v>749</v>
      </c>
      <c r="X42" s="63" t="s">
        <v>76</v>
      </c>
      <c r="Y42" s="63" t="s">
        <v>26</v>
      </c>
      <c r="Z42" s="65" t="s">
        <v>447</v>
      </c>
      <c r="AA42" s="66" t="str">
        <f t="shared" si="19"/>
        <v>Gagnant Partie 41</v>
      </c>
      <c r="AB42" s="67" t="s">
        <v>162</v>
      </c>
      <c r="AC42" s="66" t="str">
        <f t="shared" si="20"/>
        <v>Perdant Partie 41</v>
      </c>
      <c r="AD42" s="67" t="s">
        <v>163</v>
      </c>
      <c r="AE42" s="4" t="s">
        <v>433</v>
      </c>
      <c r="AF42" s="4" t="s">
        <v>85</v>
      </c>
      <c r="AG42" s="46" t="s">
        <v>30</v>
      </c>
      <c r="AH42" s="47" t="str">
        <f t="shared" si="21"/>
        <v>[Jour 4] 15H00, F16-G2-P62</v>
      </c>
      <c r="AI42" s="47" t="str">
        <f t="shared" si="22"/>
        <v>[Jour 4] 15H00,F16-G4-P64</v>
      </c>
      <c r="AJ42" s="47" t="str">
        <f t="shared" si="23"/>
        <v>Gagnant, F16, G2, P62, [Jour 4], 15H00, Cl.A</v>
      </c>
      <c r="AK42" s="47" t="str">
        <f t="shared" si="24"/>
        <v>Perdant, F16, G4, P64, [Jour 4], 15H00, Cl.B</v>
      </c>
    </row>
    <row r="43" spans="1:37" ht="30" customHeight="1" x14ac:dyDescent="0.25">
      <c r="A43" s="68" t="s">
        <v>263</v>
      </c>
      <c r="B43" s="103" t="s">
        <v>125</v>
      </c>
      <c r="C43" s="68" t="s">
        <v>750</v>
      </c>
      <c r="D43" s="69" t="s">
        <v>113</v>
      </c>
      <c r="E43" s="69" t="s">
        <v>35</v>
      </c>
      <c r="F43" s="69" t="str">
        <f>+AC24</f>
        <v>Perdant Partie 23</v>
      </c>
      <c r="G43" s="70"/>
      <c r="H43" s="69" t="str">
        <f>+AC25</f>
        <v>Perdant Partie 24</v>
      </c>
      <c r="I43" s="69" t="str">
        <f t="shared" si="16"/>
        <v xml:space="preserve">  </v>
      </c>
      <c r="J43" s="71" t="s">
        <v>83</v>
      </c>
      <c r="K43" s="42" t="str">
        <f t="shared" si="11"/>
        <v>P61 - [Jour 4] - 15H00 - G1 - Cl.C</v>
      </c>
      <c r="L43" s="43" t="str">
        <f t="shared" si="12"/>
        <v>P63 - [Jour 4] - 15H00 - G3 - Cl.D</v>
      </c>
      <c r="M43" s="72" t="s">
        <v>20</v>
      </c>
      <c r="N43" s="74" t="s">
        <v>265</v>
      </c>
      <c r="O43" s="73" t="s">
        <v>168</v>
      </c>
      <c r="P43" s="73" t="s">
        <v>749</v>
      </c>
      <c r="Q43" s="73" t="s">
        <v>76</v>
      </c>
      <c r="R43" s="73" t="s">
        <v>33</v>
      </c>
      <c r="S43" s="89" t="s">
        <v>445</v>
      </c>
      <c r="T43" s="97" t="s">
        <v>21</v>
      </c>
      <c r="U43" s="74" t="s">
        <v>265</v>
      </c>
      <c r="V43" s="73" t="s">
        <v>160</v>
      </c>
      <c r="W43" s="73" t="s">
        <v>749</v>
      </c>
      <c r="X43" s="73" t="s">
        <v>76</v>
      </c>
      <c r="Y43" s="73" t="s">
        <v>24</v>
      </c>
      <c r="Z43" s="75" t="s">
        <v>448</v>
      </c>
      <c r="AA43" s="76" t="str">
        <f t="shared" si="19"/>
        <v>Gagnant Partie 42</v>
      </c>
      <c r="AB43" s="77" t="s">
        <v>166</v>
      </c>
      <c r="AC43" s="76" t="str">
        <f t="shared" si="20"/>
        <v>Perdant Partie 42</v>
      </c>
      <c r="AD43" s="77" t="s">
        <v>167</v>
      </c>
      <c r="AE43" s="4" t="s">
        <v>433</v>
      </c>
      <c r="AF43" s="4" t="s">
        <v>85</v>
      </c>
      <c r="AG43" s="46" t="s">
        <v>30</v>
      </c>
      <c r="AH43" s="47" t="str">
        <f t="shared" si="21"/>
        <v>[Jour 4] 15H00, F16-G1-P61</v>
      </c>
      <c r="AI43" s="47" t="str">
        <f t="shared" si="22"/>
        <v>[Jour 4] 15H00,F16-G3-P63</v>
      </c>
      <c r="AJ43" s="47" t="str">
        <f t="shared" si="23"/>
        <v>Gagnant, F16, G1, P61, [Jour 4], 15H00, Cl.C</v>
      </c>
      <c r="AK43" s="47" t="str">
        <f t="shared" si="24"/>
        <v>Perdant, F16, G3, P63, [Jour 4], 15H00, Cl.D</v>
      </c>
    </row>
    <row r="44" spans="1:37" ht="30" customHeight="1" x14ac:dyDescent="0.25">
      <c r="A44" s="68" t="s">
        <v>263</v>
      </c>
      <c r="B44" s="103" t="s">
        <v>130</v>
      </c>
      <c r="C44" s="68" t="s">
        <v>750</v>
      </c>
      <c r="D44" s="69" t="s">
        <v>113</v>
      </c>
      <c r="E44" s="69" t="s">
        <v>24</v>
      </c>
      <c r="F44" s="69" t="str">
        <f>+AA22</f>
        <v>Gagnant Partie 21</v>
      </c>
      <c r="G44" s="70"/>
      <c r="H44" s="69" t="str">
        <f>+AA23</f>
        <v>Gagnant Partie 22</v>
      </c>
      <c r="I44" s="69" t="str">
        <f t="shared" si="16"/>
        <v xml:space="preserve">  </v>
      </c>
      <c r="J44" s="71" t="s">
        <v>83</v>
      </c>
      <c r="K44" s="42" t="str">
        <f t="shared" si="11"/>
        <v>P62 - [Jour 4] - 15H00 - G2 - Cl.A</v>
      </c>
      <c r="L44" s="43" t="str">
        <f t="shared" si="12"/>
        <v>P64 - [Jour 4] - 15H00 - G4 - Cl.B</v>
      </c>
      <c r="M44" s="72" t="s">
        <v>20</v>
      </c>
      <c r="N44" s="74" t="s">
        <v>265</v>
      </c>
      <c r="O44" s="73" t="s">
        <v>188</v>
      </c>
      <c r="P44" s="73" t="s">
        <v>749</v>
      </c>
      <c r="Q44" s="73" t="s">
        <v>76</v>
      </c>
      <c r="R44" s="73" t="s">
        <v>35</v>
      </c>
      <c r="S44" s="89" t="s">
        <v>446</v>
      </c>
      <c r="T44" s="97" t="s">
        <v>21</v>
      </c>
      <c r="U44" s="74" t="s">
        <v>265</v>
      </c>
      <c r="V44" s="73" t="s">
        <v>182</v>
      </c>
      <c r="W44" s="73" t="s">
        <v>749</v>
      </c>
      <c r="X44" s="73" t="s">
        <v>76</v>
      </c>
      <c r="Y44" s="73" t="s">
        <v>26</v>
      </c>
      <c r="Z44" s="75" t="s">
        <v>447</v>
      </c>
      <c r="AA44" s="76" t="str">
        <f t="shared" si="19"/>
        <v>Gagnant Partie 43</v>
      </c>
      <c r="AB44" s="77" t="s">
        <v>169</v>
      </c>
      <c r="AC44" s="76" t="str">
        <f t="shared" si="20"/>
        <v>Perdant Partie 43</v>
      </c>
      <c r="AD44" s="77" t="s">
        <v>170</v>
      </c>
      <c r="AE44" s="4" t="s">
        <v>433</v>
      </c>
      <c r="AF44" s="4" t="s">
        <v>85</v>
      </c>
      <c r="AG44" s="46" t="s">
        <v>30</v>
      </c>
      <c r="AH44" s="47" t="str">
        <f t="shared" si="21"/>
        <v>[Jour 4] 15H00, F16-G2-P62</v>
      </c>
      <c r="AI44" s="47" t="str">
        <f t="shared" si="22"/>
        <v>[Jour 4] 15H00,F16-G4-P64</v>
      </c>
      <c r="AJ44" s="47" t="str">
        <f t="shared" si="23"/>
        <v>Gagnant, F16, G2, P62, [Jour 4], 15H00, Cl.A</v>
      </c>
      <c r="AK44" s="47" t="str">
        <f t="shared" si="24"/>
        <v>Perdant, F16, G4, P64, [Jour 4], 15H00, Cl.B</v>
      </c>
    </row>
    <row r="45" spans="1:37" ht="30" customHeight="1" thickBot="1" x14ac:dyDescent="0.3">
      <c r="A45" s="78" t="s">
        <v>263</v>
      </c>
      <c r="B45" s="104" t="s">
        <v>126</v>
      </c>
      <c r="C45" s="78" t="s">
        <v>750</v>
      </c>
      <c r="D45" s="79" t="s">
        <v>113</v>
      </c>
      <c r="E45" s="79" t="s">
        <v>26</v>
      </c>
      <c r="F45" s="79" t="str">
        <f>+AC22</f>
        <v>Perdant Partie 21</v>
      </c>
      <c r="G45" s="80"/>
      <c r="H45" s="79" t="str">
        <f>+AC23</f>
        <v>Perdant Partie 22</v>
      </c>
      <c r="I45" s="79" t="str">
        <f t="shared" si="16"/>
        <v xml:space="preserve">  </v>
      </c>
      <c r="J45" s="81" t="s">
        <v>77</v>
      </c>
      <c r="K45" s="44" t="str">
        <f t="shared" si="11"/>
        <v>P61 - [Jour 4] - 15H00 - G1 - Cl.C</v>
      </c>
      <c r="L45" s="45" t="str">
        <f t="shared" si="12"/>
        <v>P63 - [Jour 4] - 15H00 - G3 - Cl.D</v>
      </c>
      <c r="M45" s="82" t="s">
        <v>20</v>
      </c>
      <c r="N45" s="84" t="s">
        <v>265</v>
      </c>
      <c r="O45" s="83" t="s">
        <v>168</v>
      </c>
      <c r="P45" s="83" t="s">
        <v>749</v>
      </c>
      <c r="Q45" s="83" t="s">
        <v>76</v>
      </c>
      <c r="R45" s="83" t="s">
        <v>33</v>
      </c>
      <c r="S45" s="98" t="s">
        <v>445</v>
      </c>
      <c r="T45" s="99" t="s">
        <v>21</v>
      </c>
      <c r="U45" s="84" t="s">
        <v>265</v>
      </c>
      <c r="V45" s="83" t="s">
        <v>160</v>
      </c>
      <c r="W45" s="83" t="s">
        <v>749</v>
      </c>
      <c r="X45" s="83" t="s">
        <v>76</v>
      </c>
      <c r="Y45" s="83" t="s">
        <v>24</v>
      </c>
      <c r="Z45" s="85" t="s">
        <v>448</v>
      </c>
      <c r="AA45" s="86" t="str">
        <f t="shared" si="19"/>
        <v>Gagnant Partie 44</v>
      </c>
      <c r="AB45" s="87" t="s">
        <v>172</v>
      </c>
      <c r="AC45" s="86" t="str">
        <f t="shared" si="20"/>
        <v>Perdant Partie 44</v>
      </c>
      <c r="AD45" s="87" t="s">
        <v>173</v>
      </c>
      <c r="AE45" s="4" t="s">
        <v>433</v>
      </c>
      <c r="AF45" s="4" t="s">
        <v>85</v>
      </c>
      <c r="AG45" s="46" t="s">
        <v>30</v>
      </c>
      <c r="AH45" s="47" t="str">
        <f t="shared" si="21"/>
        <v>[Jour 4] 15H00, F16-G1-P61</v>
      </c>
      <c r="AI45" s="47" t="str">
        <f t="shared" si="22"/>
        <v>[Jour 4] 15H00,F16-G3-P63</v>
      </c>
      <c r="AJ45" s="47" t="str">
        <f t="shared" si="23"/>
        <v>Gagnant, F16, G1, P61, [Jour 4], 15H00, Cl.C</v>
      </c>
      <c r="AK45" s="47" t="str">
        <f t="shared" si="24"/>
        <v>Perdant, F16, G3, P63, [Jour 4], 15H00, Cl.D</v>
      </c>
    </row>
    <row r="46" spans="1:37" ht="30" customHeight="1" x14ac:dyDescent="0.25">
      <c r="A46" s="58" t="s">
        <v>264</v>
      </c>
      <c r="B46" s="102" t="s">
        <v>141</v>
      </c>
      <c r="C46" s="58" t="s">
        <v>750</v>
      </c>
      <c r="D46" s="59" t="s">
        <v>76</v>
      </c>
      <c r="E46" s="59" t="s">
        <v>33</v>
      </c>
      <c r="F46" s="59" t="str">
        <f>+AA21</f>
        <v>Gagnant Partie 20</v>
      </c>
      <c r="G46" s="60"/>
      <c r="H46" s="59" t="str">
        <f>+AC8</f>
        <v>Perdant Partie 7</v>
      </c>
      <c r="I46" s="59" t="str">
        <f t="shared" si="16"/>
        <v xml:space="preserve">  </v>
      </c>
      <c r="J46" s="61" t="s">
        <v>83</v>
      </c>
      <c r="K46" s="40" t="str">
        <f t="shared" si="11"/>
        <v>P72 - [Jour 5] - 11H00 - G4 - Cl.C</v>
      </c>
      <c r="L46" s="41" t="str">
        <f t="shared" si="12"/>
        <v>P59 - [Jour 4] - 13H00 - G3 - Cl.D</v>
      </c>
      <c r="M46" s="62" t="s">
        <v>20</v>
      </c>
      <c r="N46" s="64" t="s">
        <v>507</v>
      </c>
      <c r="O46" s="63" t="s">
        <v>504</v>
      </c>
      <c r="P46" s="63" t="s">
        <v>748</v>
      </c>
      <c r="Q46" s="63" t="s">
        <v>161</v>
      </c>
      <c r="R46" s="63" t="s">
        <v>26</v>
      </c>
      <c r="S46" s="88" t="s">
        <v>445</v>
      </c>
      <c r="T46" s="96" t="s">
        <v>21</v>
      </c>
      <c r="U46" s="64" t="s">
        <v>266</v>
      </c>
      <c r="V46" s="63" t="s">
        <v>164</v>
      </c>
      <c r="W46" s="63" t="s">
        <v>749</v>
      </c>
      <c r="X46" s="63" t="s">
        <v>113</v>
      </c>
      <c r="Y46" s="63" t="s">
        <v>24</v>
      </c>
      <c r="Z46" s="65" t="s">
        <v>448</v>
      </c>
      <c r="AA46" s="66" t="str">
        <f t="shared" si="19"/>
        <v>Gagnant Partie 45</v>
      </c>
      <c r="AB46" s="67" t="s">
        <v>174</v>
      </c>
      <c r="AC46" s="66" t="str">
        <f t="shared" si="20"/>
        <v>Perdant Partie 45</v>
      </c>
      <c r="AD46" s="67" t="s">
        <v>175</v>
      </c>
      <c r="AE46" s="4" t="s">
        <v>433</v>
      </c>
      <c r="AF46" s="4" t="s">
        <v>85</v>
      </c>
      <c r="AG46" s="46" t="s">
        <v>30</v>
      </c>
      <c r="AH46" s="47" t="str">
        <f t="shared" si="21"/>
        <v>[Jour 5] 11H00, F18-G4-P72</v>
      </c>
      <c r="AI46" s="47" t="str">
        <f t="shared" si="22"/>
        <v>[Jour 4] 13H00,F15-G3-P59</v>
      </c>
      <c r="AJ46" s="47" t="str">
        <f t="shared" si="23"/>
        <v>Gagnant, F18, G4, P72, [Jour 5], 11H00, Cl.C</v>
      </c>
      <c r="AK46" s="47" t="str">
        <f t="shared" si="24"/>
        <v>Perdant, F15, G3, P59, [Jour 4], 13H00, Cl.D</v>
      </c>
    </row>
    <row r="47" spans="1:37" ht="30" customHeight="1" x14ac:dyDescent="0.25">
      <c r="A47" s="68" t="s">
        <v>264</v>
      </c>
      <c r="B47" s="103" t="s">
        <v>137</v>
      </c>
      <c r="C47" s="68" t="s">
        <v>750</v>
      </c>
      <c r="D47" s="69" t="s">
        <v>76</v>
      </c>
      <c r="E47" s="69" t="s">
        <v>35</v>
      </c>
      <c r="F47" s="69" t="str">
        <f>+AA20</f>
        <v>Gagnant Partie 19</v>
      </c>
      <c r="G47" s="70"/>
      <c r="H47" s="69" t="str">
        <f>+AA8</f>
        <v>Gagnant Partie 7</v>
      </c>
      <c r="I47" s="69" t="str">
        <f t="shared" si="16"/>
        <v xml:space="preserve">  </v>
      </c>
      <c r="J47" s="71" t="s">
        <v>77</v>
      </c>
      <c r="K47" s="42" t="str">
        <f t="shared" si="11"/>
        <v>P69 - [Jour 5] - 9H00 - G4 - Cl.A</v>
      </c>
      <c r="L47" s="43" t="str">
        <f t="shared" si="12"/>
        <v>P60 - [Jour 4] - 13H00 - G4 - Cl.B</v>
      </c>
      <c r="M47" s="72" t="s">
        <v>20</v>
      </c>
      <c r="N47" s="74" t="s">
        <v>267</v>
      </c>
      <c r="O47" s="73" t="s">
        <v>495</v>
      </c>
      <c r="P47" s="73" t="s">
        <v>748</v>
      </c>
      <c r="Q47" s="73" t="s">
        <v>165</v>
      </c>
      <c r="R47" s="73" t="s">
        <v>26</v>
      </c>
      <c r="S47" s="89" t="s">
        <v>446</v>
      </c>
      <c r="T47" s="97" t="s">
        <v>21</v>
      </c>
      <c r="U47" s="74" t="s">
        <v>266</v>
      </c>
      <c r="V47" s="73" t="s">
        <v>185</v>
      </c>
      <c r="W47" s="73" t="s">
        <v>749</v>
      </c>
      <c r="X47" s="73" t="s">
        <v>113</v>
      </c>
      <c r="Y47" s="73" t="s">
        <v>26</v>
      </c>
      <c r="Z47" s="75" t="s">
        <v>447</v>
      </c>
      <c r="AA47" s="76" t="str">
        <f t="shared" si="19"/>
        <v>Gagnant Partie 46</v>
      </c>
      <c r="AB47" s="77" t="s">
        <v>176</v>
      </c>
      <c r="AC47" s="76" t="str">
        <f t="shared" si="20"/>
        <v>Perdant Partie 46</v>
      </c>
      <c r="AD47" s="77" t="s">
        <v>177</v>
      </c>
      <c r="AE47" s="4" t="s">
        <v>433</v>
      </c>
      <c r="AF47" s="4" t="s">
        <v>85</v>
      </c>
      <c r="AG47" s="46" t="s">
        <v>30</v>
      </c>
      <c r="AH47" s="47" t="str">
        <f t="shared" si="21"/>
        <v>[Jour 5] 9H00, F17-G4-P69</v>
      </c>
      <c r="AI47" s="47" t="str">
        <f t="shared" si="22"/>
        <v>[Jour 4] 13H00,F15-G4-P60</v>
      </c>
      <c r="AJ47" s="47" t="str">
        <f t="shared" si="23"/>
        <v>Gagnant, F17, G4, P69, [Jour 5], 9H00, Cl.A</v>
      </c>
      <c r="AK47" s="47" t="str">
        <f t="shared" si="24"/>
        <v>Perdant, F15, G4, P60, [Jour 4], 13H00, Cl.B</v>
      </c>
    </row>
    <row r="48" spans="1:37" ht="30" customHeight="1" x14ac:dyDescent="0.25">
      <c r="A48" s="68" t="s">
        <v>264</v>
      </c>
      <c r="B48" s="103" t="s">
        <v>142</v>
      </c>
      <c r="C48" s="68" t="s">
        <v>750</v>
      </c>
      <c r="D48" s="69" t="s">
        <v>76</v>
      </c>
      <c r="E48" s="69" t="s">
        <v>24</v>
      </c>
      <c r="F48" s="69" t="str">
        <f>+AC33</f>
        <v>Perdant Partie 32</v>
      </c>
      <c r="G48" s="70"/>
      <c r="H48" s="69" t="str">
        <f>+AC31</f>
        <v>Perdant Partie 30</v>
      </c>
      <c r="I48" s="69" t="str">
        <f t="shared" si="16"/>
        <v xml:space="preserve">  </v>
      </c>
      <c r="J48" s="71" t="s">
        <v>85</v>
      </c>
      <c r="K48" s="42" t="str">
        <f t="shared" si="11"/>
        <v>P55 - [Jour 4] - 10H30 - G3 - Cl.D</v>
      </c>
      <c r="L48" s="43" t="str">
        <f t="shared" si="12"/>
        <v xml:space="preserve">Éliminé -  -  -  - </v>
      </c>
      <c r="M48" s="72" t="s">
        <v>20</v>
      </c>
      <c r="N48" s="74" t="s">
        <v>259</v>
      </c>
      <c r="O48" s="73" t="s">
        <v>153</v>
      </c>
      <c r="P48" s="73" t="s">
        <v>749</v>
      </c>
      <c r="Q48" s="73" t="s">
        <v>88</v>
      </c>
      <c r="R48" s="73" t="s">
        <v>24</v>
      </c>
      <c r="S48" s="89" t="s">
        <v>448</v>
      </c>
      <c r="T48" s="97" t="s">
        <v>21</v>
      </c>
      <c r="U48" s="74"/>
      <c r="V48" s="74" t="s">
        <v>150</v>
      </c>
      <c r="W48" s="73"/>
      <c r="X48" s="73"/>
      <c r="Y48" s="73"/>
      <c r="Z48" s="75"/>
      <c r="AA48" s="76" t="str">
        <f t="shared" si="19"/>
        <v>Gagnant Partie 47</v>
      </c>
      <c r="AB48" s="77" t="s">
        <v>178</v>
      </c>
      <c r="AC48" s="76" t="str">
        <f t="shared" si="20"/>
        <v>Perdant Partie 47</v>
      </c>
      <c r="AD48" s="77" t="s">
        <v>179</v>
      </c>
      <c r="AE48" s="4" t="s">
        <v>433</v>
      </c>
      <c r="AF48" s="4" t="s">
        <v>85</v>
      </c>
      <c r="AG48" s="46" t="s">
        <v>30</v>
      </c>
      <c r="AH48" s="47" t="str">
        <f t="shared" si="21"/>
        <v>[Jour 4] 10H30, F14-G3-P55</v>
      </c>
      <c r="AI48" s="47" t="str">
        <f t="shared" si="22"/>
        <v xml:space="preserve"> ,--Éliminé</v>
      </c>
      <c r="AJ48" s="47" t="str">
        <f t="shared" si="23"/>
        <v>Gagnant, F14, G3, P55, [Jour 4], 10H30, Cl.D</v>
      </c>
      <c r="AK48" s="47" t="str">
        <f t="shared" si="24"/>
        <v xml:space="preserve">Perdant, , , Éliminé, , , </v>
      </c>
    </row>
    <row r="49" spans="1:37" ht="30" customHeight="1" thickBot="1" x14ac:dyDescent="0.3">
      <c r="A49" s="78" t="s">
        <v>264</v>
      </c>
      <c r="B49" s="104" t="s">
        <v>138</v>
      </c>
      <c r="C49" s="78" t="s">
        <v>750</v>
      </c>
      <c r="D49" s="79" t="s">
        <v>76</v>
      </c>
      <c r="E49" s="79" t="s">
        <v>26</v>
      </c>
      <c r="F49" s="79" t="str">
        <f>+AA32</f>
        <v>Gagnant Partie 31</v>
      </c>
      <c r="G49" s="80"/>
      <c r="H49" s="79" t="str">
        <f>+AA30</f>
        <v>Gagnant Partie 29</v>
      </c>
      <c r="I49" s="79" t="str">
        <f t="shared" si="16"/>
        <v xml:space="preserve">  </v>
      </c>
      <c r="J49" s="81" t="s">
        <v>79</v>
      </c>
      <c r="K49" s="44" t="str">
        <f t="shared" si="11"/>
        <v>P56 - [Jour 4] - 10H30 - G4 - Cl.B</v>
      </c>
      <c r="L49" s="45" t="str">
        <f t="shared" si="12"/>
        <v xml:space="preserve">Éliminé -  -  -  - </v>
      </c>
      <c r="M49" s="82" t="s">
        <v>20</v>
      </c>
      <c r="N49" s="84" t="s">
        <v>259</v>
      </c>
      <c r="O49" s="83" t="s">
        <v>149</v>
      </c>
      <c r="P49" s="83" t="s">
        <v>749</v>
      </c>
      <c r="Q49" s="83" t="s">
        <v>88</v>
      </c>
      <c r="R49" s="83" t="s">
        <v>26</v>
      </c>
      <c r="S49" s="98" t="s">
        <v>447</v>
      </c>
      <c r="T49" s="99" t="s">
        <v>21</v>
      </c>
      <c r="U49" s="84"/>
      <c r="V49" s="84" t="s">
        <v>150</v>
      </c>
      <c r="W49" s="83"/>
      <c r="X49" s="83"/>
      <c r="Y49" s="83"/>
      <c r="Z49" s="85"/>
      <c r="AA49" s="86" t="str">
        <f t="shared" si="19"/>
        <v>Gagnant Partie 48</v>
      </c>
      <c r="AB49" s="87" t="s">
        <v>180</v>
      </c>
      <c r="AC49" s="86" t="str">
        <f t="shared" si="20"/>
        <v>Perdant Partie 48</v>
      </c>
      <c r="AD49" s="87" t="s">
        <v>181</v>
      </c>
      <c r="AE49" s="4" t="s">
        <v>433</v>
      </c>
      <c r="AF49" s="4" t="s">
        <v>85</v>
      </c>
      <c r="AG49" s="46" t="s">
        <v>30</v>
      </c>
      <c r="AH49" s="47" t="str">
        <f t="shared" si="21"/>
        <v>[Jour 4] 10H30, F14-G4-P56</v>
      </c>
      <c r="AI49" s="47" t="str">
        <f t="shared" si="22"/>
        <v xml:space="preserve"> ,--Éliminé</v>
      </c>
      <c r="AJ49" s="47" t="str">
        <f t="shared" si="23"/>
        <v>Gagnant, F14, G4, P56, [Jour 4], 10H30, Cl.B</v>
      </c>
      <c r="AK49" s="47" t="str">
        <f t="shared" si="24"/>
        <v xml:space="preserve">Perdant, , , Éliminé, , , </v>
      </c>
    </row>
    <row r="50" spans="1:37" ht="30" customHeight="1" x14ac:dyDescent="0.25">
      <c r="A50" s="58" t="s">
        <v>262</v>
      </c>
      <c r="B50" s="102" t="s">
        <v>117</v>
      </c>
      <c r="C50" s="58" t="s">
        <v>749</v>
      </c>
      <c r="D50" s="59" t="s">
        <v>44</v>
      </c>
      <c r="E50" s="59" t="s">
        <v>33</v>
      </c>
      <c r="F50" s="59" t="str">
        <f>+AA41</f>
        <v>Gagnant Partie 40</v>
      </c>
      <c r="G50" s="60"/>
      <c r="H50" s="59" t="str">
        <f>+AA39</f>
        <v>Gagnant Partie 38</v>
      </c>
      <c r="I50" s="59" t="str">
        <f t="shared" si="16"/>
        <v xml:space="preserve">  </v>
      </c>
      <c r="J50" s="61" t="s">
        <v>83</v>
      </c>
      <c r="K50" s="40" t="str">
        <f t="shared" si="11"/>
        <v>P71 - [Jour 5] - 11H00 - G3 - Cl.C</v>
      </c>
      <c r="L50" s="41" t="str">
        <f t="shared" si="12"/>
        <v xml:space="preserve">Éliminé -  -  -  - </v>
      </c>
      <c r="M50" s="62" t="s">
        <v>20</v>
      </c>
      <c r="N50" s="64" t="s">
        <v>507</v>
      </c>
      <c r="O50" s="63" t="s">
        <v>501</v>
      </c>
      <c r="P50" s="63" t="s">
        <v>748</v>
      </c>
      <c r="Q50" s="63" t="s">
        <v>161</v>
      </c>
      <c r="R50" s="63" t="s">
        <v>24</v>
      </c>
      <c r="S50" s="88" t="s">
        <v>445</v>
      </c>
      <c r="T50" s="96" t="s">
        <v>21</v>
      </c>
      <c r="U50" s="64"/>
      <c r="V50" s="64" t="s">
        <v>150</v>
      </c>
      <c r="W50" s="63"/>
      <c r="X50" s="63"/>
      <c r="Y50" s="63"/>
      <c r="Z50" s="65"/>
      <c r="AA50" s="66" t="str">
        <f t="shared" si="19"/>
        <v>Gagnant Partie 49</v>
      </c>
      <c r="AB50" s="67" t="s">
        <v>183</v>
      </c>
      <c r="AC50" s="66" t="str">
        <f t="shared" si="20"/>
        <v>Perdant Partie 49</v>
      </c>
      <c r="AD50" s="67" t="s">
        <v>184</v>
      </c>
      <c r="AE50" s="4" t="s">
        <v>433</v>
      </c>
      <c r="AF50" s="4" t="s">
        <v>85</v>
      </c>
      <c r="AG50" s="46" t="s">
        <v>30</v>
      </c>
      <c r="AH50" s="47" t="str">
        <f t="shared" si="21"/>
        <v>[Jour 5] 11H00, F18-G3-P71</v>
      </c>
      <c r="AI50" s="47" t="str">
        <f t="shared" si="22"/>
        <v xml:space="preserve"> ,--Éliminé</v>
      </c>
      <c r="AJ50" s="47" t="str">
        <f t="shared" si="23"/>
        <v>Gagnant, F18, G3, P71, [Jour 5], 11H00, Cl.C</v>
      </c>
      <c r="AK50" s="47" t="str">
        <f t="shared" si="24"/>
        <v xml:space="preserve">Perdant, , , Éliminé, , , </v>
      </c>
    </row>
    <row r="51" spans="1:37" ht="30" customHeight="1" x14ac:dyDescent="0.25">
      <c r="A51" s="68" t="s">
        <v>262</v>
      </c>
      <c r="B51" s="103" t="s">
        <v>112</v>
      </c>
      <c r="C51" s="68" t="s">
        <v>749</v>
      </c>
      <c r="D51" s="69" t="s">
        <v>44</v>
      </c>
      <c r="E51" s="69" t="s">
        <v>35</v>
      </c>
      <c r="F51" s="69" t="str">
        <f>+AA40</f>
        <v>Gagnant Partie 39</v>
      </c>
      <c r="G51" s="70"/>
      <c r="H51" s="69" t="str">
        <f>+AA38</f>
        <v>Gagnant Partie 37</v>
      </c>
      <c r="I51" s="69" t="str">
        <f t="shared" si="16"/>
        <v xml:space="preserve">  </v>
      </c>
      <c r="J51" s="71" t="s">
        <v>77</v>
      </c>
      <c r="K51" s="42" t="str">
        <f t="shared" si="11"/>
        <v>P67 - [Jour 5] - 9H00 - G3 - Cl.A</v>
      </c>
      <c r="L51" s="43" t="str">
        <f t="shared" si="12"/>
        <v xml:space="preserve">Éliminé -  -  -  - </v>
      </c>
      <c r="M51" s="72" t="s">
        <v>20</v>
      </c>
      <c r="N51" s="74" t="s">
        <v>267</v>
      </c>
      <c r="O51" s="73" t="s">
        <v>202</v>
      </c>
      <c r="P51" s="73" t="s">
        <v>748</v>
      </c>
      <c r="Q51" s="73" t="s">
        <v>165</v>
      </c>
      <c r="R51" s="73" t="s">
        <v>24</v>
      </c>
      <c r="S51" s="89" t="s">
        <v>446</v>
      </c>
      <c r="T51" s="97" t="s">
        <v>21</v>
      </c>
      <c r="U51" s="74"/>
      <c r="V51" s="74" t="s">
        <v>150</v>
      </c>
      <c r="W51" s="73"/>
      <c r="X51" s="73"/>
      <c r="Y51" s="73"/>
      <c r="Z51" s="75"/>
      <c r="AA51" s="76" t="str">
        <f t="shared" si="19"/>
        <v>Gagnant Partie 50</v>
      </c>
      <c r="AB51" s="77" t="s">
        <v>186</v>
      </c>
      <c r="AC51" s="76" t="str">
        <f t="shared" si="20"/>
        <v>Perdant Partie 50</v>
      </c>
      <c r="AD51" s="77" t="s">
        <v>187</v>
      </c>
      <c r="AE51" s="4" t="s">
        <v>433</v>
      </c>
      <c r="AF51" s="4" t="s">
        <v>85</v>
      </c>
      <c r="AG51" s="46" t="s">
        <v>30</v>
      </c>
      <c r="AH51" s="47" t="str">
        <f t="shared" si="21"/>
        <v>[Jour 5] 9H00, F17-G3-P67</v>
      </c>
      <c r="AI51" s="47" t="str">
        <f t="shared" si="22"/>
        <v xml:space="preserve"> ,--Éliminé</v>
      </c>
      <c r="AJ51" s="47" t="str">
        <f t="shared" si="23"/>
        <v>Gagnant, F17, G3, P67, [Jour 5], 9H00, Cl.A</v>
      </c>
      <c r="AK51" s="47" t="str">
        <f t="shared" si="24"/>
        <v xml:space="preserve">Perdant, , , Éliminé, , , </v>
      </c>
    </row>
    <row r="52" spans="1:37" ht="30" customHeight="1" x14ac:dyDescent="0.25">
      <c r="A52" s="68" t="s">
        <v>262</v>
      </c>
      <c r="B52" s="103" t="s">
        <v>118</v>
      </c>
      <c r="C52" s="68" t="s">
        <v>749</v>
      </c>
      <c r="D52" s="69" t="s">
        <v>44</v>
      </c>
      <c r="E52" s="69" t="s">
        <v>24</v>
      </c>
      <c r="F52" s="69" t="str">
        <f>+AC41</f>
        <v>Perdant Partie 40</v>
      </c>
      <c r="G52" s="70"/>
      <c r="H52" s="69" t="str">
        <f>+AC39</f>
        <v>Perdant Partie 38</v>
      </c>
      <c r="I52" s="69" t="str">
        <f t="shared" si="16"/>
        <v xml:space="preserve">  </v>
      </c>
      <c r="J52" s="71" t="s">
        <v>85</v>
      </c>
      <c r="K52" s="42" t="str">
        <f t="shared" si="11"/>
        <v>P69 - [Jour 5] - 11H00 - G1 - Cl.D</v>
      </c>
      <c r="L52" s="43" t="str">
        <f t="shared" si="12"/>
        <v xml:space="preserve">Éliminé -  -  -  - </v>
      </c>
      <c r="M52" s="72" t="s">
        <v>20</v>
      </c>
      <c r="N52" s="74" t="s">
        <v>507</v>
      </c>
      <c r="O52" s="73" t="s">
        <v>495</v>
      </c>
      <c r="P52" s="73" t="s">
        <v>748</v>
      </c>
      <c r="Q52" s="73" t="s">
        <v>161</v>
      </c>
      <c r="R52" s="73" t="s">
        <v>33</v>
      </c>
      <c r="S52" s="89" t="s">
        <v>448</v>
      </c>
      <c r="T52" s="97" t="s">
        <v>21</v>
      </c>
      <c r="U52" s="74"/>
      <c r="V52" s="74" t="s">
        <v>150</v>
      </c>
      <c r="W52" s="73"/>
      <c r="X52" s="73"/>
      <c r="Y52" s="73"/>
      <c r="Z52" s="75"/>
      <c r="AA52" s="76" t="str">
        <f t="shared" si="19"/>
        <v>Gagnant Partie 51</v>
      </c>
      <c r="AB52" s="77" t="s">
        <v>189</v>
      </c>
      <c r="AC52" s="76" t="str">
        <f t="shared" si="20"/>
        <v>Perdant Partie 51</v>
      </c>
      <c r="AD52" s="77" t="s">
        <v>190</v>
      </c>
      <c r="AE52" s="4" t="s">
        <v>433</v>
      </c>
      <c r="AF52" s="4" t="s">
        <v>85</v>
      </c>
      <c r="AG52" s="46" t="s">
        <v>30</v>
      </c>
      <c r="AH52" s="47" t="str">
        <f t="shared" si="21"/>
        <v>[Jour 5] 11H00, F18-G1-P69</v>
      </c>
      <c r="AI52" s="47" t="str">
        <f t="shared" si="22"/>
        <v xml:space="preserve"> ,--Éliminé</v>
      </c>
      <c r="AJ52" s="47" t="str">
        <f t="shared" si="23"/>
        <v>Gagnant, F18, G1, P69, [Jour 5], 11H00, Cl.D</v>
      </c>
      <c r="AK52" s="47" t="str">
        <f t="shared" si="24"/>
        <v xml:space="preserve">Perdant, , , Éliminé, , , </v>
      </c>
    </row>
    <row r="53" spans="1:37" ht="30" customHeight="1" thickBot="1" x14ac:dyDescent="0.3">
      <c r="A53" s="78" t="s">
        <v>262</v>
      </c>
      <c r="B53" s="104" t="s">
        <v>114</v>
      </c>
      <c r="C53" s="78" t="s">
        <v>749</v>
      </c>
      <c r="D53" s="79" t="s">
        <v>44</v>
      </c>
      <c r="E53" s="79" t="s">
        <v>26</v>
      </c>
      <c r="F53" s="79" t="str">
        <f>+AA40</f>
        <v>Gagnant Partie 39</v>
      </c>
      <c r="G53" s="80"/>
      <c r="H53" s="79" t="str">
        <f>+AC38</f>
        <v>Perdant Partie 37</v>
      </c>
      <c r="I53" s="79" t="str">
        <f t="shared" si="16"/>
        <v xml:space="preserve">  </v>
      </c>
      <c r="J53" s="81" t="s">
        <v>79</v>
      </c>
      <c r="K53" s="44" t="str">
        <f t="shared" si="11"/>
        <v>P65 - [Jour 5] - 9H00 - G1 - Cl.B</v>
      </c>
      <c r="L53" s="45" t="str">
        <f t="shared" si="12"/>
        <v xml:space="preserve">Éliminé -  -  -  - </v>
      </c>
      <c r="M53" s="82" t="s">
        <v>20</v>
      </c>
      <c r="N53" s="84" t="s">
        <v>267</v>
      </c>
      <c r="O53" s="83" t="s">
        <v>217</v>
      </c>
      <c r="P53" s="83" t="s">
        <v>748</v>
      </c>
      <c r="Q53" s="83" t="s">
        <v>165</v>
      </c>
      <c r="R53" s="83" t="s">
        <v>33</v>
      </c>
      <c r="S53" s="98" t="s">
        <v>447</v>
      </c>
      <c r="T53" s="99" t="s">
        <v>21</v>
      </c>
      <c r="U53" s="84"/>
      <c r="V53" s="84" t="s">
        <v>150</v>
      </c>
      <c r="W53" s="83"/>
      <c r="X53" s="83"/>
      <c r="Y53" s="83"/>
      <c r="Z53" s="85"/>
      <c r="AA53" s="86" t="str">
        <f t="shared" si="19"/>
        <v>Gagnant Partie 52</v>
      </c>
      <c r="AB53" s="87" t="s">
        <v>192</v>
      </c>
      <c r="AC53" s="86" t="str">
        <f t="shared" si="20"/>
        <v>Perdant Partie 52</v>
      </c>
      <c r="AD53" s="87" t="s">
        <v>193</v>
      </c>
      <c r="AE53" s="4" t="s">
        <v>433</v>
      </c>
      <c r="AF53" s="4" t="s">
        <v>85</v>
      </c>
      <c r="AG53" s="46" t="s">
        <v>30</v>
      </c>
      <c r="AH53" s="47" t="str">
        <f t="shared" si="21"/>
        <v>[Jour 5] 9H00, F17-G1-P65</v>
      </c>
      <c r="AI53" s="47" t="str">
        <f t="shared" si="22"/>
        <v xml:space="preserve"> ,--Éliminé</v>
      </c>
      <c r="AJ53" s="47" t="str">
        <f t="shared" si="23"/>
        <v>Gagnant, F17, G1, P65, [Jour 5], 9H00, Cl.B</v>
      </c>
      <c r="AK53" s="47" t="str">
        <f t="shared" si="24"/>
        <v xml:space="preserve">Perdant, , , Éliminé, , , </v>
      </c>
    </row>
    <row r="54" spans="1:37" ht="30" customHeight="1" x14ac:dyDescent="0.25">
      <c r="A54" s="58" t="s">
        <v>259</v>
      </c>
      <c r="B54" s="102" t="s">
        <v>82</v>
      </c>
      <c r="C54" s="58" t="s">
        <v>749</v>
      </c>
      <c r="D54" s="59" t="s">
        <v>88</v>
      </c>
      <c r="E54" s="59" t="s">
        <v>33</v>
      </c>
      <c r="F54" s="59" t="str">
        <f>+AA33</f>
        <v>Gagnant Partie 32</v>
      </c>
      <c r="G54" s="60"/>
      <c r="H54" s="59" t="str">
        <f>+AA31</f>
        <v>Gagnant Partie 30</v>
      </c>
      <c r="I54" s="59" t="str">
        <f t="shared" si="16"/>
        <v xml:space="preserve">  </v>
      </c>
      <c r="J54" s="61" t="s">
        <v>83</v>
      </c>
      <c r="K54" s="40" t="str">
        <f t="shared" si="11"/>
        <v>P72 - [Jour 5] - 11H00 - G4 - Cl.C</v>
      </c>
      <c r="L54" s="41" t="str">
        <f t="shared" si="12"/>
        <v xml:space="preserve">Éliminé -  -  -  - </v>
      </c>
      <c r="M54" s="62" t="s">
        <v>20</v>
      </c>
      <c r="N54" s="64" t="s">
        <v>507</v>
      </c>
      <c r="O54" s="63" t="s">
        <v>504</v>
      </c>
      <c r="P54" s="63" t="s">
        <v>748</v>
      </c>
      <c r="Q54" s="63" t="s">
        <v>161</v>
      </c>
      <c r="R54" s="63" t="s">
        <v>26</v>
      </c>
      <c r="S54" s="88" t="s">
        <v>445</v>
      </c>
      <c r="T54" s="96" t="s">
        <v>21</v>
      </c>
      <c r="U54" s="64"/>
      <c r="V54" s="64" t="s">
        <v>150</v>
      </c>
      <c r="W54" s="63"/>
      <c r="X54" s="63"/>
      <c r="Y54" s="63"/>
      <c r="Z54" s="65"/>
      <c r="AA54" s="66" t="str">
        <f t="shared" si="19"/>
        <v>Gagnant Partie 53</v>
      </c>
      <c r="AB54" s="67" t="s">
        <v>194</v>
      </c>
      <c r="AC54" s="66" t="str">
        <f t="shared" si="20"/>
        <v>Perdant Partie 53</v>
      </c>
      <c r="AD54" s="67" t="s">
        <v>195</v>
      </c>
      <c r="AE54" s="4" t="s">
        <v>433</v>
      </c>
      <c r="AF54" s="4" t="s">
        <v>85</v>
      </c>
      <c r="AG54" s="46" t="s">
        <v>30</v>
      </c>
      <c r="AH54" s="47" t="str">
        <f t="shared" si="21"/>
        <v>[Jour 5] 11H00, F18-G4-P72</v>
      </c>
      <c r="AI54" s="47" t="str">
        <f t="shared" si="22"/>
        <v xml:space="preserve"> ,--Éliminé</v>
      </c>
      <c r="AJ54" s="47" t="str">
        <f t="shared" si="23"/>
        <v>Gagnant, F18, G4, P72, [Jour 5], 11H00, Cl.C</v>
      </c>
      <c r="AK54" s="47" t="str">
        <f t="shared" si="24"/>
        <v xml:space="preserve">Perdant, , , Éliminé, , , </v>
      </c>
    </row>
    <row r="55" spans="1:37" ht="30" customHeight="1" x14ac:dyDescent="0.25">
      <c r="A55" s="68" t="s">
        <v>259</v>
      </c>
      <c r="B55" s="103" t="s">
        <v>75</v>
      </c>
      <c r="C55" s="68" t="s">
        <v>749</v>
      </c>
      <c r="D55" s="69" t="s">
        <v>88</v>
      </c>
      <c r="E55" s="69" t="s">
        <v>35</v>
      </c>
      <c r="F55" s="69" t="str">
        <f>+AA32</f>
        <v>Gagnant Partie 31</v>
      </c>
      <c r="G55" s="70"/>
      <c r="H55" s="69" t="str">
        <f>+AA30</f>
        <v>Gagnant Partie 29</v>
      </c>
      <c r="I55" s="69" t="str">
        <f t="shared" si="16"/>
        <v xml:space="preserve">  </v>
      </c>
      <c r="J55" s="71" t="s">
        <v>77</v>
      </c>
      <c r="K55" s="42" t="str">
        <f t="shared" si="11"/>
        <v>P68 - [Jour 5] - 9H00 - G4 - Cl.A</v>
      </c>
      <c r="L55" s="43" t="str">
        <f t="shared" si="12"/>
        <v xml:space="preserve">Éliminé -  -  -  - </v>
      </c>
      <c r="M55" s="72" t="s">
        <v>20</v>
      </c>
      <c r="N55" s="74" t="s">
        <v>267</v>
      </c>
      <c r="O55" s="73" t="s">
        <v>212</v>
      </c>
      <c r="P55" s="73" t="s">
        <v>748</v>
      </c>
      <c r="Q55" s="73" t="s">
        <v>165</v>
      </c>
      <c r="R55" s="73" t="s">
        <v>26</v>
      </c>
      <c r="S55" s="89" t="s">
        <v>446</v>
      </c>
      <c r="T55" s="97" t="s">
        <v>21</v>
      </c>
      <c r="U55" s="74"/>
      <c r="V55" s="74" t="s">
        <v>150</v>
      </c>
      <c r="W55" s="73"/>
      <c r="X55" s="73"/>
      <c r="Y55" s="73"/>
      <c r="Z55" s="75"/>
      <c r="AA55" s="76" t="str">
        <f t="shared" si="19"/>
        <v>Gagnant Partie 54</v>
      </c>
      <c r="AB55" s="77" t="s">
        <v>196</v>
      </c>
      <c r="AC55" s="76" t="str">
        <f t="shared" si="20"/>
        <v>Perdant Partie 54</v>
      </c>
      <c r="AD55" s="77" t="s">
        <v>197</v>
      </c>
      <c r="AE55" s="4" t="s">
        <v>433</v>
      </c>
      <c r="AF55" s="4" t="s">
        <v>85</v>
      </c>
      <c r="AG55" s="46" t="s">
        <v>30</v>
      </c>
      <c r="AH55" s="47" t="str">
        <f t="shared" si="21"/>
        <v>[Jour 5] 9H00, F17-G4-P68</v>
      </c>
      <c r="AI55" s="47" t="str">
        <f t="shared" si="22"/>
        <v xml:space="preserve"> ,--Éliminé</v>
      </c>
      <c r="AJ55" s="47" t="str">
        <f t="shared" si="23"/>
        <v>Gagnant, F17, G4, P68, [Jour 5], 9H00, Cl.A</v>
      </c>
      <c r="AK55" s="47" t="str">
        <f t="shared" si="24"/>
        <v xml:space="preserve">Perdant, , , Éliminé, , , </v>
      </c>
    </row>
    <row r="56" spans="1:37" ht="30" customHeight="1" x14ac:dyDescent="0.25">
      <c r="A56" s="68" t="s">
        <v>259</v>
      </c>
      <c r="B56" s="103" t="s">
        <v>153</v>
      </c>
      <c r="C56" s="68" t="s">
        <v>749</v>
      </c>
      <c r="D56" s="69" t="s">
        <v>88</v>
      </c>
      <c r="E56" s="69" t="s">
        <v>24</v>
      </c>
      <c r="F56" s="69" t="str">
        <f>+AA48</f>
        <v>Gagnant Partie 47</v>
      </c>
      <c r="G56" s="70"/>
      <c r="H56" s="69" t="str">
        <f>+AC21</f>
        <v>Perdant Partie 20</v>
      </c>
      <c r="I56" s="69" t="str">
        <f t="shared" si="16"/>
        <v xml:space="preserve">  </v>
      </c>
      <c r="J56" s="71" t="s">
        <v>85</v>
      </c>
      <c r="K56" s="42" t="str">
        <f t="shared" si="11"/>
        <v>P70 - [Jour 5] - 11H00 - G2 - Cl.D</v>
      </c>
      <c r="L56" s="43" t="str">
        <f t="shared" si="12"/>
        <v xml:space="preserve">Éliminé -  -  -  - </v>
      </c>
      <c r="M56" s="72" t="s">
        <v>20</v>
      </c>
      <c r="N56" s="74" t="s">
        <v>507</v>
      </c>
      <c r="O56" s="73" t="s">
        <v>498</v>
      </c>
      <c r="P56" s="73" t="s">
        <v>748</v>
      </c>
      <c r="Q56" s="73" t="s">
        <v>161</v>
      </c>
      <c r="R56" s="73" t="s">
        <v>35</v>
      </c>
      <c r="S56" s="89" t="s">
        <v>448</v>
      </c>
      <c r="T56" s="97" t="s">
        <v>21</v>
      </c>
      <c r="U56" s="74"/>
      <c r="V56" s="74" t="s">
        <v>150</v>
      </c>
      <c r="W56" s="73"/>
      <c r="X56" s="73"/>
      <c r="Y56" s="73"/>
      <c r="Z56" s="75"/>
      <c r="AA56" s="76" t="str">
        <f t="shared" si="19"/>
        <v>Gagnant Partie 55</v>
      </c>
      <c r="AB56" s="77" t="s">
        <v>198</v>
      </c>
      <c r="AC56" s="76" t="str">
        <f t="shared" si="20"/>
        <v>Perdant Partie 55</v>
      </c>
      <c r="AD56" s="77" t="s">
        <v>199</v>
      </c>
      <c r="AE56" s="4" t="s">
        <v>433</v>
      </c>
      <c r="AF56" s="4" t="s">
        <v>85</v>
      </c>
      <c r="AG56" s="46" t="s">
        <v>30</v>
      </c>
      <c r="AH56" s="47" t="str">
        <f t="shared" si="21"/>
        <v>[Jour 5] 11H00, F18-G2-P70</v>
      </c>
      <c r="AI56" s="47" t="str">
        <f t="shared" si="22"/>
        <v xml:space="preserve"> ,--Éliminé</v>
      </c>
      <c r="AJ56" s="47" t="str">
        <f t="shared" si="23"/>
        <v>Gagnant, F18, G2, P70, [Jour 5], 11H00, Cl.D</v>
      </c>
      <c r="AK56" s="47" t="str">
        <f t="shared" si="24"/>
        <v xml:space="preserve">Perdant, , , Éliminé, , , </v>
      </c>
    </row>
    <row r="57" spans="1:37" ht="30" customHeight="1" thickBot="1" x14ac:dyDescent="0.3">
      <c r="A57" s="78" t="s">
        <v>259</v>
      </c>
      <c r="B57" s="104" t="s">
        <v>149</v>
      </c>
      <c r="C57" s="78" t="s">
        <v>749</v>
      </c>
      <c r="D57" s="79" t="s">
        <v>88</v>
      </c>
      <c r="E57" s="79" t="s">
        <v>26</v>
      </c>
      <c r="F57" s="79" t="str">
        <f>+AA49</f>
        <v>Gagnant Partie 48</v>
      </c>
      <c r="G57" s="80"/>
      <c r="H57" s="79" t="str">
        <f>+AC20</f>
        <v>Perdant Partie 19</v>
      </c>
      <c r="I57" s="79" t="str">
        <f t="shared" si="16"/>
        <v xml:space="preserve">  </v>
      </c>
      <c r="J57" s="81" t="s">
        <v>79</v>
      </c>
      <c r="K57" s="44" t="str">
        <f t="shared" si="11"/>
        <v>P66 - [Jour 5] - 9H00 - G2 - Cl.B</v>
      </c>
      <c r="L57" s="45" t="str">
        <f t="shared" si="12"/>
        <v xml:space="preserve">Éliminé -  -  -  - </v>
      </c>
      <c r="M57" s="82" t="s">
        <v>20</v>
      </c>
      <c r="N57" s="84" t="s">
        <v>267</v>
      </c>
      <c r="O57" s="83" t="s">
        <v>207</v>
      </c>
      <c r="P57" s="83" t="s">
        <v>748</v>
      </c>
      <c r="Q57" s="83" t="s">
        <v>165</v>
      </c>
      <c r="R57" s="83" t="s">
        <v>35</v>
      </c>
      <c r="S57" s="98" t="s">
        <v>447</v>
      </c>
      <c r="T57" s="99" t="s">
        <v>21</v>
      </c>
      <c r="U57" s="84"/>
      <c r="V57" s="84" t="s">
        <v>150</v>
      </c>
      <c r="W57" s="83"/>
      <c r="X57" s="83"/>
      <c r="Y57" s="83"/>
      <c r="Z57" s="85"/>
      <c r="AA57" s="86" t="str">
        <f t="shared" si="19"/>
        <v>Gagnant Partie 56</v>
      </c>
      <c r="AB57" s="87" t="s">
        <v>200</v>
      </c>
      <c r="AC57" s="86" t="str">
        <f t="shared" si="20"/>
        <v>Perdant Partie 56</v>
      </c>
      <c r="AD57" s="87" t="s">
        <v>201</v>
      </c>
      <c r="AE57" s="4" t="s">
        <v>433</v>
      </c>
      <c r="AF57" s="4" t="s">
        <v>85</v>
      </c>
      <c r="AG57" s="46" t="s">
        <v>30</v>
      </c>
      <c r="AH57" s="47" t="str">
        <f t="shared" si="21"/>
        <v>[Jour 5] 9H00, F17-G2-P66</v>
      </c>
      <c r="AI57" s="47" t="str">
        <f t="shared" si="22"/>
        <v xml:space="preserve"> ,--Éliminé</v>
      </c>
      <c r="AJ57" s="47" t="str">
        <f t="shared" si="23"/>
        <v>Gagnant, F17, G2, P66, [Jour 5], 9H00, Cl.B</v>
      </c>
      <c r="AK57" s="47" t="str">
        <f t="shared" si="24"/>
        <v xml:space="preserve">Perdant, , , Éliminé, , , </v>
      </c>
    </row>
    <row r="58" spans="1:37" ht="30" customHeight="1" x14ac:dyDescent="0.25">
      <c r="A58" s="58" t="s">
        <v>266</v>
      </c>
      <c r="B58" s="102" t="s">
        <v>171</v>
      </c>
      <c r="C58" s="58" t="s">
        <v>749</v>
      </c>
      <c r="D58" s="59" t="s">
        <v>113</v>
      </c>
      <c r="E58" s="59" t="s">
        <v>33</v>
      </c>
      <c r="F58" s="59" t="str">
        <f>+AA46</f>
        <v>Gagnant Partie 45</v>
      </c>
      <c r="G58" s="60"/>
      <c r="H58" s="59" t="str">
        <f>+AA36</f>
        <v>Gagnant Partie 35</v>
      </c>
      <c r="I58" s="59" t="str">
        <f t="shared" si="16"/>
        <v xml:space="preserve">  </v>
      </c>
      <c r="J58" s="61" t="s">
        <v>83</v>
      </c>
      <c r="K58" s="40" t="str">
        <f t="shared" si="11"/>
        <v>P72 - [Jour 5] - 11H00 - G4 - Cl.C</v>
      </c>
      <c r="L58" s="41" t="str">
        <f t="shared" si="12"/>
        <v xml:space="preserve">Éliminé -  -  -  - </v>
      </c>
      <c r="M58" s="62" t="s">
        <v>20</v>
      </c>
      <c r="N58" s="64" t="s">
        <v>507</v>
      </c>
      <c r="O58" s="63" t="s">
        <v>504</v>
      </c>
      <c r="P58" s="63" t="s">
        <v>748</v>
      </c>
      <c r="Q58" s="63" t="s">
        <v>161</v>
      </c>
      <c r="R58" s="63" t="s">
        <v>26</v>
      </c>
      <c r="S58" s="88" t="s">
        <v>445</v>
      </c>
      <c r="T58" s="96" t="s">
        <v>21</v>
      </c>
      <c r="U58" s="64"/>
      <c r="V58" s="64" t="s">
        <v>150</v>
      </c>
      <c r="W58" s="63"/>
      <c r="X58" s="63"/>
      <c r="Y58" s="63"/>
      <c r="Z58" s="65"/>
      <c r="AA58" s="66" t="str">
        <f t="shared" si="19"/>
        <v>Gagnant Partie 57</v>
      </c>
      <c r="AB58" s="67" t="s">
        <v>203</v>
      </c>
      <c r="AC58" s="66" t="str">
        <f t="shared" si="20"/>
        <v>Perdant Partie 57</v>
      </c>
      <c r="AD58" s="67" t="s">
        <v>204</v>
      </c>
      <c r="AE58" s="4" t="s">
        <v>433</v>
      </c>
      <c r="AF58" s="4" t="s">
        <v>85</v>
      </c>
      <c r="AG58" s="46" t="s">
        <v>30</v>
      </c>
      <c r="AH58" s="47" t="str">
        <f t="shared" si="21"/>
        <v>[Jour 5] 11H00, F18-G4-P72</v>
      </c>
      <c r="AI58" s="47" t="str">
        <f t="shared" si="22"/>
        <v xml:space="preserve"> ,--Éliminé</v>
      </c>
      <c r="AJ58" s="47" t="str">
        <f t="shared" si="23"/>
        <v>Gagnant, F18, G4, P72, [Jour 5], 11H00, Cl.C</v>
      </c>
      <c r="AK58" s="47" t="str">
        <f t="shared" si="24"/>
        <v xml:space="preserve">Perdant, , , Éliminé, , , </v>
      </c>
    </row>
    <row r="59" spans="1:37" ht="30" customHeight="1" x14ac:dyDescent="0.25">
      <c r="A59" s="68" t="s">
        <v>266</v>
      </c>
      <c r="B59" s="103" t="s">
        <v>191</v>
      </c>
      <c r="C59" s="68" t="s">
        <v>749</v>
      </c>
      <c r="D59" s="69" t="s">
        <v>113</v>
      </c>
      <c r="E59" s="69" t="s">
        <v>35</v>
      </c>
      <c r="F59" s="69" t="str">
        <f>+AA47</f>
        <v>Gagnant Partie 46</v>
      </c>
      <c r="G59" s="70"/>
      <c r="H59" s="69" t="str">
        <f>+AA37</f>
        <v>Gagnant Partie 36</v>
      </c>
      <c r="I59" s="69" t="str">
        <f t="shared" si="16"/>
        <v xml:space="preserve">  </v>
      </c>
      <c r="J59" s="71" t="s">
        <v>77</v>
      </c>
      <c r="K59" s="42" t="str">
        <f t="shared" si="11"/>
        <v>P68 - [Jour 5] - 9H00 - G4 - Cl.A</v>
      </c>
      <c r="L59" s="43" t="str">
        <f t="shared" si="12"/>
        <v xml:space="preserve">Éliminé -  -  -  - </v>
      </c>
      <c r="M59" s="72" t="s">
        <v>20</v>
      </c>
      <c r="N59" s="74" t="s">
        <v>267</v>
      </c>
      <c r="O59" s="73" t="s">
        <v>212</v>
      </c>
      <c r="P59" s="73" t="s">
        <v>748</v>
      </c>
      <c r="Q59" s="73" t="s">
        <v>165</v>
      </c>
      <c r="R59" s="73" t="s">
        <v>26</v>
      </c>
      <c r="S59" s="89" t="s">
        <v>446</v>
      </c>
      <c r="T59" s="97" t="s">
        <v>21</v>
      </c>
      <c r="U59" s="74"/>
      <c r="V59" s="74" t="s">
        <v>150</v>
      </c>
      <c r="W59" s="73"/>
      <c r="X59" s="73"/>
      <c r="Y59" s="73"/>
      <c r="Z59" s="75"/>
      <c r="AA59" s="76" t="str">
        <f t="shared" si="19"/>
        <v>Gagnant Partie 58</v>
      </c>
      <c r="AB59" s="77" t="s">
        <v>205</v>
      </c>
      <c r="AC59" s="76" t="str">
        <f t="shared" si="20"/>
        <v>Perdant Partie 58</v>
      </c>
      <c r="AD59" s="77" t="s">
        <v>206</v>
      </c>
      <c r="AE59" s="4" t="s">
        <v>433</v>
      </c>
      <c r="AF59" s="4" t="s">
        <v>85</v>
      </c>
      <c r="AG59" s="46" t="s">
        <v>30</v>
      </c>
      <c r="AH59" s="47" t="str">
        <f t="shared" si="21"/>
        <v>[Jour 5] 9H00, F17-G4-P68</v>
      </c>
      <c r="AI59" s="47" t="str">
        <f t="shared" si="22"/>
        <v xml:space="preserve"> ,--Éliminé</v>
      </c>
      <c r="AJ59" s="47" t="str">
        <f t="shared" si="23"/>
        <v>Gagnant, F17, G4, P68, [Jour 5], 9H00, Cl.A</v>
      </c>
      <c r="AK59" s="47" t="str">
        <f t="shared" si="24"/>
        <v xml:space="preserve">Perdant, , , Éliminé, , , </v>
      </c>
    </row>
    <row r="60" spans="1:37" ht="30" customHeight="1" x14ac:dyDescent="0.25">
      <c r="A60" s="68" t="s">
        <v>266</v>
      </c>
      <c r="B60" s="103" t="s">
        <v>164</v>
      </c>
      <c r="C60" s="68" t="s">
        <v>749</v>
      </c>
      <c r="D60" s="69" t="s">
        <v>113</v>
      </c>
      <c r="E60" s="69" t="s">
        <v>24</v>
      </c>
      <c r="F60" s="69" t="str">
        <f>+AA34</f>
        <v>Gagnant Partie 33</v>
      </c>
      <c r="G60" s="70"/>
      <c r="H60" s="69" t="str">
        <f>+AC46</f>
        <v>Perdant Partie 45</v>
      </c>
      <c r="I60" s="69" t="str">
        <f t="shared" si="16"/>
        <v xml:space="preserve">  </v>
      </c>
      <c r="J60" s="71" t="s">
        <v>85</v>
      </c>
      <c r="K60" s="42" t="str">
        <f t="shared" si="11"/>
        <v>P70 - [Jour 5] - 11H00 - G2 - Cl.D</v>
      </c>
      <c r="L60" s="43" t="str">
        <f t="shared" si="12"/>
        <v xml:space="preserve">Éliminé -  -  -  - </v>
      </c>
      <c r="M60" s="72" t="s">
        <v>20</v>
      </c>
      <c r="N60" s="74" t="s">
        <v>507</v>
      </c>
      <c r="O60" s="73" t="s">
        <v>498</v>
      </c>
      <c r="P60" s="73" t="s">
        <v>748</v>
      </c>
      <c r="Q60" s="73" t="s">
        <v>161</v>
      </c>
      <c r="R60" s="73" t="s">
        <v>35</v>
      </c>
      <c r="S60" s="89" t="s">
        <v>448</v>
      </c>
      <c r="T60" s="97" t="s">
        <v>21</v>
      </c>
      <c r="U60" s="74"/>
      <c r="V60" s="74" t="s">
        <v>150</v>
      </c>
      <c r="W60" s="73"/>
      <c r="X60" s="73"/>
      <c r="Y60" s="73"/>
      <c r="Z60" s="75"/>
      <c r="AA60" s="76" t="str">
        <f t="shared" si="19"/>
        <v>Gagnant Partie 59</v>
      </c>
      <c r="AB60" s="77" t="s">
        <v>208</v>
      </c>
      <c r="AC60" s="76" t="str">
        <f t="shared" si="20"/>
        <v>Perdant Partie 59</v>
      </c>
      <c r="AD60" s="77" t="s">
        <v>209</v>
      </c>
      <c r="AE60" s="4" t="s">
        <v>433</v>
      </c>
      <c r="AF60" s="4" t="s">
        <v>85</v>
      </c>
      <c r="AG60" s="46" t="s">
        <v>30</v>
      </c>
      <c r="AH60" s="47" t="str">
        <f t="shared" si="21"/>
        <v>[Jour 5] 11H00, F18-G2-P70</v>
      </c>
      <c r="AI60" s="47" t="str">
        <f t="shared" si="22"/>
        <v xml:space="preserve"> ,--Éliminé</v>
      </c>
      <c r="AJ60" s="47" t="str">
        <f t="shared" si="23"/>
        <v>Gagnant, F18, G2, P70, [Jour 5], 11H00, Cl.D</v>
      </c>
      <c r="AK60" s="47" t="str">
        <f t="shared" si="24"/>
        <v xml:space="preserve">Perdant, , , Éliminé, , , </v>
      </c>
    </row>
    <row r="61" spans="1:37" ht="30" customHeight="1" thickBot="1" x14ac:dyDescent="0.3">
      <c r="A61" s="78" t="s">
        <v>266</v>
      </c>
      <c r="B61" s="104" t="s">
        <v>185</v>
      </c>
      <c r="C61" s="78" t="s">
        <v>749</v>
      </c>
      <c r="D61" s="79" t="s">
        <v>113</v>
      </c>
      <c r="E61" s="79" t="s">
        <v>26</v>
      </c>
      <c r="F61" s="79" t="str">
        <f>+AA35</f>
        <v>Gagnant Partie 34</v>
      </c>
      <c r="G61" s="80"/>
      <c r="H61" s="79" t="str">
        <f>+AC47</f>
        <v>Perdant Partie 46</v>
      </c>
      <c r="I61" s="79" t="str">
        <f t="shared" si="16"/>
        <v xml:space="preserve">  </v>
      </c>
      <c r="J61" s="81" t="s">
        <v>79</v>
      </c>
      <c r="K61" s="44" t="str">
        <f t="shared" si="11"/>
        <v>P66 - [Jour 5] - 9H00 - G2 - Cl.B</v>
      </c>
      <c r="L61" s="45" t="str">
        <f t="shared" si="12"/>
        <v xml:space="preserve">Éliminé -  -  -  - </v>
      </c>
      <c r="M61" s="82" t="s">
        <v>20</v>
      </c>
      <c r="N61" s="84" t="s">
        <v>267</v>
      </c>
      <c r="O61" s="83" t="s">
        <v>207</v>
      </c>
      <c r="P61" s="83" t="s">
        <v>748</v>
      </c>
      <c r="Q61" s="83" t="s">
        <v>165</v>
      </c>
      <c r="R61" s="83" t="s">
        <v>35</v>
      </c>
      <c r="S61" s="98" t="s">
        <v>447</v>
      </c>
      <c r="T61" s="99" t="s">
        <v>21</v>
      </c>
      <c r="U61" s="84"/>
      <c r="V61" s="84" t="s">
        <v>150</v>
      </c>
      <c r="W61" s="83"/>
      <c r="X61" s="83"/>
      <c r="Y61" s="83"/>
      <c r="Z61" s="85"/>
      <c r="AA61" s="86" t="str">
        <f t="shared" si="19"/>
        <v>Gagnant Partie 60</v>
      </c>
      <c r="AB61" s="87" t="s">
        <v>210</v>
      </c>
      <c r="AC61" s="86" t="str">
        <f t="shared" si="20"/>
        <v>Perdant Partie 60</v>
      </c>
      <c r="AD61" s="87" t="s">
        <v>211</v>
      </c>
      <c r="AE61" s="4" t="s">
        <v>433</v>
      </c>
      <c r="AF61" s="4" t="s">
        <v>85</v>
      </c>
      <c r="AG61" s="46" t="s">
        <v>30</v>
      </c>
      <c r="AH61" s="47" t="str">
        <f t="shared" si="21"/>
        <v>[Jour 5] 9H00, F17-G2-P66</v>
      </c>
      <c r="AI61" s="47" t="str">
        <f t="shared" si="22"/>
        <v xml:space="preserve"> ,--Éliminé</v>
      </c>
      <c r="AJ61" s="47" t="str">
        <f t="shared" si="23"/>
        <v>Gagnant, F17, G2, P66, [Jour 5], 9H00, Cl.B</v>
      </c>
      <c r="AK61" s="47" t="str">
        <f t="shared" si="24"/>
        <v xml:space="preserve">Perdant, , , Éliminé, , , </v>
      </c>
    </row>
    <row r="62" spans="1:37" ht="30" customHeight="1" x14ac:dyDescent="0.25">
      <c r="A62" s="58" t="s">
        <v>265</v>
      </c>
      <c r="B62" s="102" t="s">
        <v>168</v>
      </c>
      <c r="C62" s="58" t="s">
        <v>749</v>
      </c>
      <c r="D62" s="59" t="s">
        <v>76</v>
      </c>
      <c r="E62" s="59" t="s">
        <v>33</v>
      </c>
      <c r="F62" s="59" t="str">
        <f>+AA45</f>
        <v>Gagnant Partie 44</v>
      </c>
      <c r="G62" s="60"/>
      <c r="H62" s="59" t="str">
        <f>+AA43</f>
        <v>Gagnant Partie 42</v>
      </c>
      <c r="I62" s="59" t="str">
        <f t="shared" si="16"/>
        <v xml:space="preserve">  </v>
      </c>
      <c r="J62" s="61" t="s">
        <v>83</v>
      </c>
      <c r="K62" s="40" t="str">
        <f t="shared" si="11"/>
        <v>P71 - [Jour 5] - 11H00 - G3 - Cl.C</v>
      </c>
      <c r="L62" s="41" t="str">
        <f t="shared" si="12"/>
        <v xml:space="preserve">Éliminé -  -  -  - </v>
      </c>
      <c r="M62" s="62" t="s">
        <v>20</v>
      </c>
      <c r="N62" s="64" t="s">
        <v>507</v>
      </c>
      <c r="O62" s="63" t="s">
        <v>501</v>
      </c>
      <c r="P62" s="63" t="s">
        <v>748</v>
      </c>
      <c r="Q62" s="63" t="s">
        <v>161</v>
      </c>
      <c r="R62" s="63" t="s">
        <v>24</v>
      </c>
      <c r="S62" s="88" t="s">
        <v>445</v>
      </c>
      <c r="T62" s="96" t="s">
        <v>21</v>
      </c>
      <c r="U62" s="64"/>
      <c r="V62" s="64" t="s">
        <v>150</v>
      </c>
      <c r="W62" s="63"/>
      <c r="X62" s="63"/>
      <c r="Y62" s="63"/>
      <c r="Z62" s="65"/>
      <c r="AA62" s="66" t="str">
        <f t="shared" si="19"/>
        <v>Gagnant Partie 61</v>
      </c>
      <c r="AB62" s="67" t="s">
        <v>213</v>
      </c>
      <c r="AC62" s="66" t="str">
        <f t="shared" si="20"/>
        <v>Perdant Partie 61</v>
      </c>
      <c r="AD62" s="67" t="s">
        <v>214</v>
      </c>
      <c r="AE62" s="4" t="s">
        <v>433</v>
      </c>
      <c r="AF62" s="4" t="s">
        <v>85</v>
      </c>
      <c r="AG62" s="46" t="s">
        <v>30</v>
      </c>
      <c r="AH62" s="47" t="str">
        <f t="shared" si="21"/>
        <v>[Jour 5] 11H00, F18-G3-P71</v>
      </c>
      <c r="AI62" s="47" t="str">
        <f t="shared" si="22"/>
        <v xml:space="preserve"> ,--Éliminé</v>
      </c>
      <c r="AJ62" s="47" t="str">
        <f t="shared" si="23"/>
        <v>Gagnant, F18, G3, P71, [Jour 5], 11H00, Cl.C</v>
      </c>
      <c r="AK62" s="47" t="str">
        <f t="shared" si="24"/>
        <v xml:space="preserve">Perdant, , , Éliminé, , , </v>
      </c>
    </row>
    <row r="63" spans="1:37" ht="30" customHeight="1" x14ac:dyDescent="0.25">
      <c r="A63" s="68" t="s">
        <v>265</v>
      </c>
      <c r="B63" s="103" t="s">
        <v>188</v>
      </c>
      <c r="C63" s="68" t="s">
        <v>749</v>
      </c>
      <c r="D63" s="69" t="s">
        <v>76</v>
      </c>
      <c r="E63" s="69" t="s">
        <v>35</v>
      </c>
      <c r="F63" s="69" t="str">
        <f>+AA44</f>
        <v>Gagnant Partie 43</v>
      </c>
      <c r="G63" s="70"/>
      <c r="H63" s="69" t="str">
        <f>+AA42</f>
        <v>Gagnant Partie 41</v>
      </c>
      <c r="I63" s="69" t="str">
        <f t="shared" si="16"/>
        <v xml:space="preserve">  </v>
      </c>
      <c r="J63" s="71" t="s">
        <v>77</v>
      </c>
      <c r="K63" s="42" t="str">
        <f t="shared" si="11"/>
        <v>P67 - [Jour 5] - 9H00 - G3 - Cl.A</v>
      </c>
      <c r="L63" s="43" t="str">
        <f t="shared" si="12"/>
        <v xml:space="preserve">Éliminé -  -  -  - </v>
      </c>
      <c r="M63" s="72" t="s">
        <v>20</v>
      </c>
      <c r="N63" s="74" t="s">
        <v>267</v>
      </c>
      <c r="O63" s="73" t="s">
        <v>202</v>
      </c>
      <c r="P63" s="73" t="s">
        <v>748</v>
      </c>
      <c r="Q63" s="73" t="s">
        <v>165</v>
      </c>
      <c r="R63" s="73" t="s">
        <v>24</v>
      </c>
      <c r="S63" s="89" t="s">
        <v>446</v>
      </c>
      <c r="T63" s="97" t="s">
        <v>21</v>
      </c>
      <c r="U63" s="74"/>
      <c r="V63" s="74" t="s">
        <v>150</v>
      </c>
      <c r="W63" s="73"/>
      <c r="X63" s="73"/>
      <c r="Y63" s="73"/>
      <c r="Z63" s="75"/>
      <c r="AA63" s="76" t="str">
        <f t="shared" si="19"/>
        <v>Gagnant Partie 62</v>
      </c>
      <c r="AB63" s="77" t="s">
        <v>215</v>
      </c>
      <c r="AC63" s="76" t="str">
        <f t="shared" si="20"/>
        <v>Perdant Partie 62</v>
      </c>
      <c r="AD63" s="77" t="s">
        <v>216</v>
      </c>
      <c r="AE63" s="4" t="s">
        <v>433</v>
      </c>
      <c r="AF63" s="4" t="s">
        <v>85</v>
      </c>
      <c r="AG63" s="46" t="s">
        <v>30</v>
      </c>
      <c r="AH63" s="47" t="str">
        <f t="shared" si="21"/>
        <v>[Jour 5] 9H00, F17-G3-P67</v>
      </c>
      <c r="AI63" s="47" t="str">
        <f t="shared" si="22"/>
        <v xml:space="preserve"> ,--Éliminé</v>
      </c>
      <c r="AJ63" s="47" t="str">
        <f t="shared" si="23"/>
        <v>Gagnant, F17, G3, P67, [Jour 5], 9H00, Cl.A</v>
      </c>
      <c r="AK63" s="47" t="str">
        <f t="shared" si="24"/>
        <v xml:space="preserve">Perdant, , , Éliminé, , , </v>
      </c>
    </row>
    <row r="64" spans="1:37" ht="30" customHeight="1" x14ac:dyDescent="0.25">
      <c r="A64" s="68" t="s">
        <v>265</v>
      </c>
      <c r="B64" s="103" t="s">
        <v>160</v>
      </c>
      <c r="C64" s="68" t="s">
        <v>749</v>
      </c>
      <c r="D64" s="69" t="s">
        <v>76</v>
      </c>
      <c r="E64" s="69" t="s">
        <v>24</v>
      </c>
      <c r="F64" s="69" t="str">
        <f>+AC45</f>
        <v>Perdant Partie 44</v>
      </c>
      <c r="G64" s="70"/>
      <c r="H64" s="69" t="str">
        <f>+AA43</f>
        <v>Gagnant Partie 42</v>
      </c>
      <c r="I64" s="69" t="str">
        <f t="shared" si="16"/>
        <v xml:space="preserve">  </v>
      </c>
      <c r="J64" s="71" t="s">
        <v>85</v>
      </c>
      <c r="K64" s="42" t="str">
        <f t="shared" si="11"/>
        <v>P69 - [Jour 5] - 11H00 - G1 - Cl.D</v>
      </c>
      <c r="L64" s="43" t="str">
        <f t="shared" si="12"/>
        <v xml:space="preserve">Éliminé -  -  -  - </v>
      </c>
      <c r="M64" s="72" t="s">
        <v>20</v>
      </c>
      <c r="N64" s="74" t="s">
        <v>507</v>
      </c>
      <c r="O64" s="73" t="s">
        <v>495</v>
      </c>
      <c r="P64" s="73" t="s">
        <v>748</v>
      </c>
      <c r="Q64" s="73" t="s">
        <v>161</v>
      </c>
      <c r="R64" s="73" t="s">
        <v>33</v>
      </c>
      <c r="S64" s="89" t="s">
        <v>448</v>
      </c>
      <c r="T64" s="97" t="s">
        <v>21</v>
      </c>
      <c r="U64" s="74"/>
      <c r="V64" s="74" t="s">
        <v>150</v>
      </c>
      <c r="W64" s="73"/>
      <c r="X64" s="73"/>
      <c r="Y64" s="73"/>
      <c r="Z64" s="75"/>
      <c r="AA64" s="76" t="str">
        <f t="shared" si="19"/>
        <v>Gagnant Partie 63</v>
      </c>
      <c r="AB64" s="77" t="s">
        <v>218</v>
      </c>
      <c r="AC64" s="76" t="str">
        <f t="shared" si="20"/>
        <v>Perdant Partie 63</v>
      </c>
      <c r="AD64" s="77" t="s">
        <v>219</v>
      </c>
      <c r="AE64" s="4" t="s">
        <v>433</v>
      </c>
      <c r="AF64" s="4" t="s">
        <v>85</v>
      </c>
      <c r="AG64" s="46" t="s">
        <v>30</v>
      </c>
      <c r="AH64" s="47" t="str">
        <f t="shared" si="21"/>
        <v>[Jour 5] 11H00, F18-G1-P69</v>
      </c>
      <c r="AI64" s="47" t="str">
        <f t="shared" si="22"/>
        <v xml:space="preserve"> ,--Éliminé</v>
      </c>
      <c r="AJ64" s="47" t="str">
        <f t="shared" si="23"/>
        <v>Gagnant, F18, G1, P69, [Jour 5], 11H00, Cl.D</v>
      </c>
      <c r="AK64" s="47" t="str">
        <f t="shared" si="24"/>
        <v xml:space="preserve">Perdant, , , Éliminé, , , </v>
      </c>
    </row>
    <row r="65" spans="1:37" ht="30" customHeight="1" thickBot="1" x14ac:dyDescent="0.3">
      <c r="A65" s="78" t="s">
        <v>265</v>
      </c>
      <c r="B65" s="104" t="s">
        <v>182</v>
      </c>
      <c r="C65" s="78" t="s">
        <v>749</v>
      </c>
      <c r="D65" s="79" t="s">
        <v>76</v>
      </c>
      <c r="E65" s="79" t="s">
        <v>26</v>
      </c>
      <c r="F65" s="79" t="str">
        <f>+AC44</f>
        <v>Perdant Partie 43</v>
      </c>
      <c r="G65" s="80"/>
      <c r="H65" s="79" t="str">
        <f>+AC42</f>
        <v>Perdant Partie 41</v>
      </c>
      <c r="I65" s="79" t="str">
        <f t="shared" si="16"/>
        <v xml:space="preserve">  </v>
      </c>
      <c r="J65" s="81" t="s">
        <v>79</v>
      </c>
      <c r="K65" s="44" t="str">
        <f t="shared" si="11"/>
        <v>P65 - [Jour 5] - 9H00 - G1 - Cl.B</v>
      </c>
      <c r="L65" s="45" t="str">
        <f t="shared" si="12"/>
        <v xml:space="preserve">Éliminé -  -  -  - </v>
      </c>
      <c r="M65" s="82" t="s">
        <v>20</v>
      </c>
      <c r="N65" s="84" t="s">
        <v>267</v>
      </c>
      <c r="O65" s="83" t="s">
        <v>217</v>
      </c>
      <c r="P65" s="83" t="s">
        <v>748</v>
      </c>
      <c r="Q65" s="83" t="s">
        <v>165</v>
      </c>
      <c r="R65" s="83" t="s">
        <v>33</v>
      </c>
      <c r="S65" s="98" t="s">
        <v>447</v>
      </c>
      <c r="T65" s="99" t="s">
        <v>21</v>
      </c>
      <c r="U65" s="84"/>
      <c r="V65" s="84" t="s">
        <v>150</v>
      </c>
      <c r="W65" s="83"/>
      <c r="X65" s="83"/>
      <c r="Y65" s="83"/>
      <c r="Z65" s="85"/>
      <c r="AA65" s="86" t="str">
        <f t="shared" si="19"/>
        <v>Gagnant Partie 64</v>
      </c>
      <c r="AB65" s="87" t="s">
        <v>220</v>
      </c>
      <c r="AC65" s="86" t="str">
        <f t="shared" si="20"/>
        <v>Perdant Partie 64</v>
      </c>
      <c r="AD65" s="87" t="s">
        <v>221</v>
      </c>
      <c r="AE65" s="4" t="s">
        <v>433</v>
      </c>
      <c r="AF65" s="4" t="s">
        <v>85</v>
      </c>
      <c r="AG65" s="46" t="s">
        <v>30</v>
      </c>
      <c r="AH65" s="47" t="str">
        <f t="shared" si="21"/>
        <v>[Jour 5] 9H00, F17-G1-P65</v>
      </c>
      <c r="AI65" s="47" t="str">
        <f t="shared" si="22"/>
        <v xml:space="preserve"> ,--Éliminé</v>
      </c>
      <c r="AJ65" s="47" t="str">
        <f t="shared" si="23"/>
        <v>Gagnant, F17, G1, P65, [Jour 5], 9H00, Cl.B</v>
      </c>
      <c r="AK65" s="47" t="str">
        <f t="shared" si="24"/>
        <v xml:space="preserve">Perdant, , , Éliminé, , , </v>
      </c>
    </row>
    <row r="66" spans="1:37" ht="30" customHeight="1" x14ac:dyDescent="0.25">
      <c r="A66" s="58" t="s">
        <v>267</v>
      </c>
      <c r="B66" s="102" t="s">
        <v>217</v>
      </c>
      <c r="C66" s="58" t="s">
        <v>748</v>
      </c>
      <c r="D66" s="59" t="s">
        <v>165</v>
      </c>
      <c r="E66" s="59" t="s">
        <v>33</v>
      </c>
      <c r="F66" s="59" t="str">
        <f>+AA53</f>
        <v>Gagnant Partie 52</v>
      </c>
      <c r="G66" s="60"/>
      <c r="H66" s="59" t="str">
        <f>+AA65</f>
        <v>Gagnant Partie 64</v>
      </c>
      <c r="I66" s="59" t="str">
        <f t="shared" si="16"/>
        <v xml:space="preserve">  </v>
      </c>
      <c r="J66" s="61" t="s">
        <v>79</v>
      </c>
      <c r="K66" s="40" t="str">
        <f t="shared" si="11"/>
        <v>P75 - [Jour 5] - 14H00 - G3 - Cl.B</v>
      </c>
      <c r="L66" s="41" t="str">
        <f t="shared" si="12"/>
        <v xml:space="preserve">Éliminé -  -  -  - </v>
      </c>
      <c r="M66" s="62" t="s">
        <v>20</v>
      </c>
      <c r="N66" s="64" t="s">
        <v>712</v>
      </c>
      <c r="O66" s="63" t="s">
        <v>704</v>
      </c>
      <c r="P66" s="63" t="s">
        <v>748</v>
      </c>
      <c r="Q66" s="63" t="s">
        <v>57</v>
      </c>
      <c r="R66" s="63" t="s">
        <v>24</v>
      </c>
      <c r="S66" s="88" t="s">
        <v>447</v>
      </c>
      <c r="T66" s="96" t="s">
        <v>21</v>
      </c>
      <c r="U66" s="90"/>
      <c r="V66" s="64" t="s">
        <v>150</v>
      </c>
      <c r="W66" s="63"/>
      <c r="X66" s="63"/>
      <c r="Y66" s="63"/>
      <c r="Z66" s="65"/>
      <c r="AA66" s="66" t="str">
        <f t="shared" ref="AA66:AA69" si="25">IF(G66="g",F66,IF(G66="p",H66,AB66))</f>
        <v>Gagnant Partie 65</v>
      </c>
      <c r="AB66" s="67" t="s">
        <v>222</v>
      </c>
      <c r="AC66" s="66" t="str">
        <f t="shared" ref="AC66:AC69" si="26">IF(G66="g",H66,IF(G66="p",F66,AD66))</f>
        <v>Perdant Partie 65</v>
      </c>
      <c r="AD66" s="67" t="s">
        <v>223</v>
      </c>
      <c r="AE66" s="4" t="s">
        <v>433</v>
      </c>
      <c r="AF66" s="4" t="s">
        <v>85</v>
      </c>
      <c r="AG66" s="46" t="s">
        <v>30</v>
      </c>
      <c r="AH66" s="47" t="str">
        <f t="shared" si="21"/>
        <v>[Jour 5] 14H00, F19-G3-P75</v>
      </c>
      <c r="AI66" s="47" t="str">
        <f t="shared" si="22"/>
        <v xml:space="preserve"> ,--Éliminé</v>
      </c>
      <c r="AJ66" s="47" t="str">
        <f t="shared" si="23"/>
        <v>Gagnant, F19, G3, P75, [Jour 5], 14H00, Cl.B</v>
      </c>
      <c r="AK66" s="47" t="str">
        <f t="shared" si="24"/>
        <v xml:space="preserve">Perdant, , , Éliminé, , , </v>
      </c>
    </row>
    <row r="67" spans="1:37" ht="30" customHeight="1" x14ac:dyDescent="0.25">
      <c r="A67" s="68" t="s">
        <v>267</v>
      </c>
      <c r="B67" s="103" t="s">
        <v>207</v>
      </c>
      <c r="C67" s="68" t="s">
        <v>748</v>
      </c>
      <c r="D67" s="69" t="s">
        <v>165</v>
      </c>
      <c r="E67" s="69" t="s">
        <v>35</v>
      </c>
      <c r="F67" s="69" t="str">
        <f>+AA61</f>
        <v>Gagnant Partie 60</v>
      </c>
      <c r="G67" s="70"/>
      <c r="H67" s="69" t="str">
        <f>+AA57</f>
        <v>Gagnant Partie 56</v>
      </c>
      <c r="I67" s="69" t="str">
        <f t="shared" si="16"/>
        <v xml:space="preserve">  </v>
      </c>
      <c r="J67" s="71" t="s">
        <v>79</v>
      </c>
      <c r="K67" s="42" t="str">
        <f t="shared" si="11"/>
        <v>P75 - [Jour 5] - 14H00 - G3 - Cl.B</v>
      </c>
      <c r="L67" s="43" t="str">
        <f t="shared" si="12"/>
        <v xml:space="preserve">Éliminé -  -  -  - </v>
      </c>
      <c r="M67" s="72" t="s">
        <v>20</v>
      </c>
      <c r="N67" s="74" t="s">
        <v>712</v>
      </c>
      <c r="O67" s="73" t="s">
        <v>704</v>
      </c>
      <c r="P67" s="73" t="s">
        <v>748</v>
      </c>
      <c r="Q67" s="73" t="s">
        <v>57</v>
      </c>
      <c r="R67" s="73" t="s">
        <v>24</v>
      </c>
      <c r="S67" s="89" t="s">
        <v>447</v>
      </c>
      <c r="T67" s="97" t="s">
        <v>21</v>
      </c>
      <c r="U67" s="91"/>
      <c r="V67" s="74" t="s">
        <v>150</v>
      </c>
      <c r="W67" s="73"/>
      <c r="X67" s="73"/>
      <c r="Y67" s="73"/>
      <c r="Z67" s="75"/>
      <c r="AA67" s="76" t="str">
        <f t="shared" si="25"/>
        <v>Gagnant Partie 66</v>
      </c>
      <c r="AB67" s="77" t="s">
        <v>224</v>
      </c>
      <c r="AC67" s="76" t="str">
        <f t="shared" si="26"/>
        <v>Perdant Partie 66</v>
      </c>
      <c r="AD67" s="77" t="s">
        <v>225</v>
      </c>
      <c r="AE67" s="4" t="s">
        <v>433</v>
      </c>
      <c r="AF67" s="4" t="s">
        <v>85</v>
      </c>
      <c r="AG67" s="46" t="s">
        <v>30</v>
      </c>
      <c r="AH67" s="47" t="str">
        <f t="shared" si="21"/>
        <v>[Jour 5] 14H00, F19-G3-P75</v>
      </c>
      <c r="AI67" s="47" t="str">
        <f t="shared" si="22"/>
        <v xml:space="preserve"> ,--Éliminé</v>
      </c>
      <c r="AJ67" s="47" t="str">
        <f t="shared" si="23"/>
        <v>Gagnant, F19, G3, P75, [Jour 5], 14H00, Cl.B</v>
      </c>
      <c r="AK67" s="47" t="str">
        <f t="shared" si="24"/>
        <v xml:space="preserve">Perdant, , , Éliminé, , , </v>
      </c>
    </row>
    <row r="68" spans="1:37" ht="30" customHeight="1" x14ac:dyDescent="0.25">
      <c r="A68" s="68" t="s">
        <v>267</v>
      </c>
      <c r="B68" s="103" t="s">
        <v>202</v>
      </c>
      <c r="C68" s="68" t="s">
        <v>748</v>
      </c>
      <c r="D68" s="69" t="s">
        <v>165</v>
      </c>
      <c r="E68" s="69" t="s">
        <v>24</v>
      </c>
      <c r="F68" s="69" t="str">
        <f>+AA51</f>
        <v>Gagnant Partie 50</v>
      </c>
      <c r="G68" s="70"/>
      <c r="H68" s="69" t="str">
        <f>+AA63</f>
        <v>Gagnant Partie 62</v>
      </c>
      <c r="I68" s="69" t="str">
        <f t="shared" si="16"/>
        <v xml:space="preserve">  </v>
      </c>
      <c r="J68" s="71" t="s">
        <v>77</v>
      </c>
      <c r="K68" s="42" t="str">
        <f t="shared" si="11"/>
        <v>P74 - [Jour 5] - 14H00 - G2 - Cl.A</v>
      </c>
      <c r="L68" s="43" t="str">
        <f t="shared" si="12"/>
        <v xml:space="preserve">Éliminé -  -  -  - </v>
      </c>
      <c r="M68" s="72" t="s">
        <v>20</v>
      </c>
      <c r="N68" s="74" t="s">
        <v>712</v>
      </c>
      <c r="O68" s="73" t="s">
        <v>700</v>
      </c>
      <c r="P68" s="73" t="s">
        <v>748</v>
      </c>
      <c r="Q68" s="73" t="s">
        <v>57</v>
      </c>
      <c r="R68" s="73" t="s">
        <v>35</v>
      </c>
      <c r="S68" s="89" t="s">
        <v>446</v>
      </c>
      <c r="T68" s="97" t="s">
        <v>21</v>
      </c>
      <c r="U68" s="91"/>
      <c r="V68" s="74" t="s">
        <v>150</v>
      </c>
      <c r="W68" s="73"/>
      <c r="X68" s="73"/>
      <c r="Y68" s="73"/>
      <c r="Z68" s="75"/>
      <c r="AA68" s="76" t="str">
        <f t="shared" si="25"/>
        <v>Gagnant Partie 67</v>
      </c>
      <c r="AB68" s="77" t="s">
        <v>226</v>
      </c>
      <c r="AC68" s="76" t="str">
        <f t="shared" si="26"/>
        <v>Perdant Partie 67</v>
      </c>
      <c r="AD68" s="77" t="s">
        <v>227</v>
      </c>
      <c r="AE68" s="4" t="s">
        <v>433</v>
      </c>
      <c r="AF68" s="4" t="s">
        <v>85</v>
      </c>
      <c r="AG68" s="46" t="s">
        <v>30</v>
      </c>
      <c r="AH68" s="47" t="str">
        <f t="shared" si="21"/>
        <v>[Jour 5] 14H00, F19-G2-P74</v>
      </c>
      <c r="AI68" s="47" t="str">
        <f t="shared" si="22"/>
        <v xml:space="preserve"> ,--Éliminé</v>
      </c>
      <c r="AJ68" s="47" t="str">
        <f t="shared" si="23"/>
        <v>Gagnant, F19, G2, P74, [Jour 5], 14H00, Cl.A</v>
      </c>
      <c r="AK68" s="47" t="str">
        <f t="shared" si="24"/>
        <v xml:space="preserve">Perdant, , , Éliminé, , , </v>
      </c>
    </row>
    <row r="69" spans="1:37" ht="30" customHeight="1" thickBot="1" x14ac:dyDescent="0.3">
      <c r="A69" s="78" t="s">
        <v>267</v>
      </c>
      <c r="B69" s="104" t="s">
        <v>212</v>
      </c>
      <c r="C69" s="78" t="s">
        <v>748</v>
      </c>
      <c r="D69" s="79" t="s">
        <v>165</v>
      </c>
      <c r="E69" s="79" t="s">
        <v>26</v>
      </c>
      <c r="F69" s="79" t="str">
        <f>+AA59</f>
        <v>Gagnant Partie 58</v>
      </c>
      <c r="G69" s="80"/>
      <c r="H69" s="79" t="str">
        <f>+AA55</f>
        <v>Gagnant Partie 54</v>
      </c>
      <c r="I69" s="79" t="str">
        <f t="shared" si="16"/>
        <v xml:space="preserve">  </v>
      </c>
      <c r="J69" s="81" t="s">
        <v>77</v>
      </c>
      <c r="K69" s="44" t="str">
        <f t="shared" si="11"/>
        <v>P74 - [Jour 5] - 14H00 - G2 - Cl.A</v>
      </c>
      <c r="L69" s="45" t="str">
        <f t="shared" si="12"/>
        <v xml:space="preserve">Éliminé -  -  -  - </v>
      </c>
      <c r="M69" s="82" t="s">
        <v>20</v>
      </c>
      <c r="N69" s="84" t="s">
        <v>712</v>
      </c>
      <c r="O69" s="83" t="s">
        <v>700</v>
      </c>
      <c r="P69" s="83" t="s">
        <v>748</v>
      </c>
      <c r="Q69" s="83" t="s">
        <v>57</v>
      </c>
      <c r="R69" s="83" t="s">
        <v>35</v>
      </c>
      <c r="S69" s="98" t="s">
        <v>446</v>
      </c>
      <c r="T69" s="99" t="s">
        <v>21</v>
      </c>
      <c r="U69" s="92"/>
      <c r="V69" s="84" t="s">
        <v>150</v>
      </c>
      <c r="W69" s="83"/>
      <c r="X69" s="83"/>
      <c r="Y69" s="83"/>
      <c r="Z69" s="85"/>
      <c r="AA69" s="86" t="str">
        <f t="shared" si="25"/>
        <v>Gagnant Partie 68</v>
      </c>
      <c r="AB69" s="87" t="s">
        <v>228</v>
      </c>
      <c r="AC69" s="86" t="str">
        <f t="shared" si="26"/>
        <v>Perdant Partie 68</v>
      </c>
      <c r="AD69" s="87" t="s">
        <v>229</v>
      </c>
      <c r="AE69" s="4" t="s">
        <v>433</v>
      </c>
      <c r="AF69" s="4" t="s">
        <v>85</v>
      </c>
      <c r="AG69" s="46" t="s">
        <v>30</v>
      </c>
      <c r="AH69" s="47" t="str">
        <f t="shared" si="21"/>
        <v>[Jour 5] 14H00, F19-G2-P74</v>
      </c>
      <c r="AI69" s="47" t="str">
        <f t="shared" si="22"/>
        <v xml:space="preserve"> ,--Éliminé</v>
      </c>
      <c r="AJ69" s="47" t="str">
        <f t="shared" si="23"/>
        <v>Gagnant, F19, G2, P74, [Jour 5], 14H00, Cl.A</v>
      </c>
      <c r="AK69" s="47" t="str">
        <f t="shared" si="24"/>
        <v xml:space="preserve">Perdant, , , Éliminé, , , </v>
      </c>
    </row>
    <row r="70" spans="1:37" ht="30" customHeight="1" x14ac:dyDescent="0.25">
      <c r="A70" s="58" t="s">
        <v>507</v>
      </c>
      <c r="B70" s="102" t="s">
        <v>495</v>
      </c>
      <c r="C70" s="58" t="s">
        <v>748</v>
      </c>
      <c r="D70" s="59" t="s">
        <v>161</v>
      </c>
      <c r="E70" s="59" t="s">
        <v>33</v>
      </c>
      <c r="F70" s="59" t="str">
        <f>+AA52</f>
        <v>Gagnant Partie 51</v>
      </c>
      <c r="G70" s="60"/>
      <c r="H70" s="59" t="str">
        <f>+AA64</f>
        <v>Gagnant Partie 63</v>
      </c>
      <c r="I70" s="59" t="str">
        <f t="shared" ref="I70:I73" si="27">IF(G70="v",AF70,IF(G70="d",AE70,AG70))</f>
        <v xml:space="preserve">  </v>
      </c>
      <c r="J70" s="61" t="s">
        <v>85</v>
      </c>
      <c r="K70" s="40" t="str">
        <f t="shared" si="11"/>
        <v>P76 - [Jour 5] - 14H00 - G4 - Cl.D</v>
      </c>
      <c r="L70" s="41" t="str">
        <f t="shared" ref="L70:L73" si="28">CONCATENATE(V70," - ",W70," - ",X70," - ",Y70," - ",Z70)</f>
        <v xml:space="preserve">Éliminé -  -  -  - </v>
      </c>
      <c r="M70" s="62" t="s">
        <v>20</v>
      </c>
      <c r="N70" s="64" t="s">
        <v>712</v>
      </c>
      <c r="O70" s="63" t="s">
        <v>708</v>
      </c>
      <c r="P70" s="63" t="s">
        <v>748</v>
      </c>
      <c r="Q70" s="63" t="s">
        <v>57</v>
      </c>
      <c r="R70" s="63" t="s">
        <v>26</v>
      </c>
      <c r="S70" s="88" t="s">
        <v>448</v>
      </c>
      <c r="T70" s="96" t="s">
        <v>21</v>
      </c>
      <c r="U70" s="90"/>
      <c r="V70" s="64" t="s">
        <v>150</v>
      </c>
      <c r="W70" s="63"/>
      <c r="X70" s="63"/>
      <c r="Y70" s="63"/>
      <c r="Z70" s="65"/>
      <c r="AA70" s="66" t="str">
        <f t="shared" ref="AA70:AA73" si="29">IF(G70="g",F70,IF(G70="p",H70,AB70))</f>
        <v>Gagnant Partie 69</v>
      </c>
      <c r="AB70" s="67" t="s">
        <v>496</v>
      </c>
      <c r="AC70" s="66" t="str">
        <f t="shared" ref="AC70:AC73" si="30">IF(G70="g",H70,IF(G70="p",F70,AD70))</f>
        <v>Perdant Partie 69</v>
      </c>
      <c r="AD70" s="67" t="s">
        <v>497</v>
      </c>
      <c r="AE70" s="4" t="s">
        <v>433</v>
      </c>
      <c r="AF70" s="4" t="s">
        <v>85</v>
      </c>
      <c r="AG70" s="46" t="s">
        <v>30</v>
      </c>
      <c r="AH70" s="47"/>
      <c r="AI70" s="47"/>
      <c r="AJ70" s="47"/>
      <c r="AK70" s="47"/>
    </row>
    <row r="71" spans="1:37" ht="30" customHeight="1" x14ac:dyDescent="0.25">
      <c r="A71" s="68" t="s">
        <v>507</v>
      </c>
      <c r="B71" s="103" t="s">
        <v>498</v>
      </c>
      <c r="C71" s="68" t="s">
        <v>748</v>
      </c>
      <c r="D71" s="69" t="s">
        <v>161</v>
      </c>
      <c r="E71" s="69" t="s">
        <v>35</v>
      </c>
      <c r="F71" s="69" t="str">
        <f>+AA60</f>
        <v>Gagnant Partie 59</v>
      </c>
      <c r="G71" s="70"/>
      <c r="H71" s="69" t="str">
        <f>+AA56</f>
        <v>Gagnant Partie 55</v>
      </c>
      <c r="I71" s="69" t="str">
        <f t="shared" si="27"/>
        <v xml:space="preserve">  </v>
      </c>
      <c r="J71" s="71" t="s">
        <v>85</v>
      </c>
      <c r="K71" s="42" t="str">
        <f t="shared" ref="K71:K73" si="31">CONCATENATE(O71," - ",P71," - ",Q71," - ",R71," - ",S71)</f>
        <v>P76 - [Jour 5] - 14H00 - G4 - Cl.D</v>
      </c>
      <c r="L71" s="43" t="str">
        <f t="shared" si="28"/>
        <v xml:space="preserve">Éliminé -  -  -  - </v>
      </c>
      <c r="M71" s="72" t="s">
        <v>20</v>
      </c>
      <c r="N71" s="74" t="s">
        <v>712</v>
      </c>
      <c r="O71" s="73" t="s">
        <v>708</v>
      </c>
      <c r="P71" s="73" t="s">
        <v>748</v>
      </c>
      <c r="Q71" s="73" t="s">
        <v>57</v>
      </c>
      <c r="R71" s="73" t="s">
        <v>26</v>
      </c>
      <c r="S71" s="89" t="s">
        <v>448</v>
      </c>
      <c r="T71" s="97" t="s">
        <v>21</v>
      </c>
      <c r="U71" s="91"/>
      <c r="V71" s="74" t="s">
        <v>150</v>
      </c>
      <c r="W71" s="73"/>
      <c r="X71" s="73"/>
      <c r="Y71" s="73"/>
      <c r="Z71" s="75"/>
      <c r="AA71" s="76" t="str">
        <f t="shared" si="29"/>
        <v>Gagnant Partie 70</v>
      </c>
      <c r="AB71" s="77" t="s">
        <v>499</v>
      </c>
      <c r="AC71" s="76" t="str">
        <f t="shared" si="30"/>
        <v>Perdant Partie 70</v>
      </c>
      <c r="AD71" s="77" t="s">
        <v>500</v>
      </c>
      <c r="AE71" s="4" t="s">
        <v>433</v>
      </c>
      <c r="AF71" s="4" t="s">
        <v>85</v>
      </c>
      <c r="AG71" s="46" t="s">
        <v>30</v>
      </c>
      <c r="AH71" s="47"/>
      <c r="AI71" s="47"/>
      <c r="AJ71" s="47"/>
      <c r="AK71" s="47"/>
    </row>
    <row r="72" spans="1:37" ht="30" customHeight="1" x14ac:dyDescent="0.25">
      <c r="A72" s="68" t="s">
        <v>507</v>
      </c>
      <c r="B72" s="103" t="s">
        <v>501</v>
      </c>
      <c r="C72" s="68" t="s">
        <v>748</v>
      </c>
      <c r="D72" s="69" t="s">
        <v>161</v>
      </c>
      <c r="E72" s="69" t="s">
        <v>24</v>
      </c>
      <c r="F72" s="69" t="str">
        <f>+AA50</f>
        <v>Gagnant Partie 49</v>
      </c>
      <c r="G72" s="70"/>
      <c r="H72" s="69" t="str">
        <f>+AA62</f>
        <v>Gagnant Partie 61</v>
      </c>
      <c r="I72" s="69" t="str">
        <f t="shared" si="27"/>
        <v xml:space="preserve">  </v>
      </c>
      <c r="J72" s="71" t="s">
        <v>83</v>
      </c>
      <c r="K72" s="42" t="str">
        <f t="shared" si="31"/>
        <v>P73 - [Jour 5] - 14H00 - G1 - Cl.C</v>
      </c>
      <c r="L72" s="43" t="str">
        <f t="shared" si="28"/>
        <v xml:space="preserve">Éliminé -  -  -  - </v>
      </c>
      <c r="M72" s="72" t="s">
        <v>20</v>
      </c>
      <c r="N72" s="74" t="s">
        <v>712</v>
      </c>
      <c r="O72" s="73" t="s">
        <v>696</v>
      </c>
      <c r="P72" s="73" t="s">
        <v>748</v>
      </c>
      <c r="Q72" s="73" t="s">
        <v>57</v>
      </c>
      <c r="R72" s="73" t="s">
        <v>33</v>
      </c>
      <c r="S72" s="89" t="s">
        <v>445</v>
      </c>
      <c r="T72" s="97" t="s">
        <v>21</v>
      </c>
      <c r="U72" s="91"/>
      <c r="V72" s="74" t="s">
        <v>150</v>
      </c>
      <c r="W72" s="73"/>
      <c r="X72" s="73"/>
      <c r="Y72" s="73"/>
      <c r="Z72" s="75"/>
      <c r="AA72" s="76" t="str">
        <f t="shared" si="29"/>
        <v>Gagnant Partie 71</v>
      </c>
      <c r="AB72" s="77" t="s">
        <v>502</v>
      </c>
      <c r="AC72" s="76" t="str">
        <f t="shared" si="30"/>
        <v>Perdant Partie 71</v>
      </c>
      <c r="AD72" s="77" t="s">
        <v>503</v>
      </c>
      <c r="AE72" s="4" t="s">
        <v>433</v>
      </c>
      <c r="AF72" s="4" t="s">
        <v>85</v>
      </c>
      <c r="AG72" s="46" t="s">
        <v>30</v>
      </c>
      <c r="AH72" s="47"/>
      <c r="AI72" s="47"/>
      <c r="AJ72" s="47"/>
      <c r="AK72" s="47"/>
    </row>
    <row r="73" spans="1:37" ht="30" customHeight="1" thickBot="1" x14ac:dyDescent="0.3">
      <c r="A73" s="78" t="s">
        <v>507</v>
      </c>
      <c r="B73" s="104" t="s">
        <v>504</v>
      </c>
      <c r="C73" s="78" t="s">
        <v>748</v>
      </c>
      <c r="D73" s="79" t="s">
        <v>161</v>
      </c>
      <c r="E73" s="79" t="s">
        <v>26</v>
      </c>
      <c r="F73" s="79" t="str">
        <f>+AA58</f>
        <v>Gagnant Partie 57</v>
      </c>
      <c r="G73" s="80"/>
      <c r="H73" s="79" t="str">
        <f>+AA54</f>
        <v>Gagnant Partie 53</v>
      </c>
      <c r="I73" s="79" t="str">
        <f t="shared" si="27"/>
        <v xml:space="preserve">  </v>
      </c>
      <c r="J73" s="81" t="s">
        <v>83</v>
      </c>
      <c r="K73" s="44" t="str">
        <f t="shared" si="31"/>
        <v>P73 - [Jour 5] - 14H00 - G1 - Cl.C</v>
      </c>
      <c r="L73" s="45" t="str">
        <f t="shared" si="28"/>
        <v xml:space="preserve">Éliminé -  -  -  - </v>
      </c>
      <c r="M73" s="82" t="s">
        <v>20</v>
      </c>
      <c r="N73" s="84" t="s">
        <v>712</v>
      </c>
      <c r="O73" s="83" t="s">
        <v>696</v>
      </c>
      <c r="P73" s="83" t="s">
        <v>748</v>
      </c>
      <c r="Q73" s="83" t="s">
        <v>57</v>
      </c>
      <c r="R73" s="83" t="s">
        <v>33</v>
      </c>
      <c r="S73" s="98" t="s">
        <v>445</v>
      </c>
      <c r="T73" s="99" t="s">
        <v>21</v>
      </c>
      <c r="U73" s="92"/>
      <c r="V73" s="84" t="s">
        <v>150</v>
      </c>
      <c r="W73" s="83"/>
      <c r="X73" s="83"/>
      <c r="Y73" s="83"/>
      <c r="Z73" s="85"/>
      <c r="AA73" s="86" t="str">
        <f t="shared" si="29"/>
        <v>Gagnant Partie 72</v>
      </c>
      <c r="AB73" s="87" t="s">
        <v>505</v>
      </c>
      <c r="AC73" s="86" t="str">
        <f t="shared" si="30"/>
        <v>Perdant Partie 72</v>
      </c>
      <c r="AD73" s="87" t="s">
        <v>506</v>
      </c>
      <c r="AE73" s="4" t="s">
        <v>433</v>
      </c>
      <c r="AF73" s="4" t="s">
        <v>85</v>
      </c>
      <c r="AG73" s="46" t="s">
        <v>30</v>
      </c>
      <c r="AH73" s="47"/>
      <c r="AI73" s="47"/>
      <c r="AJ73" s="47"/>
      <c r="AK73" s="47"/>
    </row>
    <row r="74" spans="1:37" ht="30" customHeight="1" x14ac:dyDescent="0.25">
      <c r="A74" s="58" t="s">
        <v>712</v>
      </c>
      <c r="B74" s="102" t="s">
        <v>696</v>
      </c>
      <c r="C74" s="58" t="s">
        <v>748</v>
      </c>
      <c r="D74" s="59" t="s">
        <v>57</v>
      </c>
      <c r="E74" s="59" t="s">
        <v>697</v>
      </c>
      <c r="F74" s="59" t="str">
        <f>+AA73</f>
        <v>Gagnant Partie 72</v>
      </c>
      <c r="G74" s="60"/>
      <c r="H74" s="59" t="str">
        <f>+AA72</f>
        <v>Gagnant Partie 71</v>
      </c>
      <c r="I74" s="59" t="str">
        <f t="shared" ref="I74:I77" si="32">IF(G74="v",AF74,IF(G74="d",AE74,AG74))</f>
        <v xml:space="preserve">  </v>
      </c>
      <c r="J74" s="61" t="s">
        <v>83</v>
      </c>
      <c r="K74" s="40" t="str">
        <f t="shared" ref="K74:K77" si="33">CONCATENATE(O74," - ",P74," - ",Q74," - ",R74," - ",S74)</f>
        <v xml:space="preserve"> - Gagnant -  -  - Cl.C</v>
      </c>
      <c r="L74" s="41" t="str">
        <f t="shared" ref="L74:L77" si="34">CONCATENATE(V74," - ",W74," - ",X74," - ",Y74," - ",Z74)</f>
        <v xml:space="preserve"> - Finaliste -  -  - Cl.C</v>
      </c>
      <c r="M74" s="62" t="s">
        <v>20</v>
      </c>
      <c r="N74" s="90"/>
      <c r="O74" s="63"/>
      <c r="P74" s="63" t="s">
        <v>20</v>
      </c>
      <c r="Q74" s="63"/>
      <c r="R74" s="63"/>
      <c r="S74" s="88" t="s">
        <v>445</v>
      </c>
      <c r="T74" s="96" t="s">
        <v>21</v>
      </c>
      <c r="U74" s="90"/>
      <c r="V74" s="63"/>
      <c r="W74" s="63" t="s">
        <v>444</v>
      </c>
      <c r="X74" s="63"/>
      <c r="Y74" s="63"/>
      <c r="Z74" s="65" t="s">
        <v>445</v>
      </c>
      <c r="AA74" s="66" t="str">
        <f t="shared" ref="AA74:AA77" si="35">IF(G74="g",F74,IF(G74="p",H74,AB74))</f>
        <v>Gagnant Partie 73</v>
      </c>
      <c r="AB74" s="67" t="s">
        <v>698</v>
      </c>
      <c r="AC74" s="66" t="str">
        <f t="shared" ref="AC74:AC77" si="36">IF(G74="g",H74,IF(G74="p",F74,AD74))</f>
        <v>Perdant Partie 73</v>
      </c>
      <c r="AD74" s="67" t="s">
        <v>699</v>
      </c>
      <c r="AE74" s="4" t="s">
        <v>433</v>
      </c>
      <c r="AF74" s="4" t="s">
        <v>85</v>
      </c>
      <c r="AG74" s="46" t="s">
        <v>30</v>
      </c>
      <c r="AH74" s="47"/>
      <c r="AI74" s="47"/>
      <c r="AJ74" s="47"/>
      <c r="AK74" s="47"/>
    </row>
    <row r="75" spans="1:37" ht="30" customHeight="1" x14ac:dyDescent="0.25">
      <c r="A75" s="68" t="s">
        <v>712</v>
      </c>
      <c r="B75" s="103" t="s">
        <v>700</v>
      </c>
      <c r="C75" s="68" t="s">
        <v>748</v>
      </c>
      <c r="D75" s="69" t="s">
        <v>57</v>
      </c>
      <c r="E75" s="69" t="s">
        <v>701</v>
      </c>
      <c r="F75" s="69" t="str">
        <f>+AA69</f>
        <v>Gagnant Partie 68</v>
      </c>
      <c r="G75" s="70"/>
      <c r="H75" s="69" t="str">
        <f>+AA68</f>
        <v>Gagnant Partie 67</v>
      </c>
      <c r="I75" s="69" t="str">
        <f t="shared" si="32"/>
        <v xml:space="preserve">  </v>
      </c>
      <c r="J75" s="71" t="s">
        <v>77</v>
      </c>
      <c r="K75" s="42" t="str">
        <f t="shared" si="33"/>
        <v xml:space="preserve"> - Champion -  -  - Cl.A</v>
      </c>
      <c r="L75" s="43" t="str">
        <f t="shared" si="34"/>
        <v xml:space="preserve"> - Finaliste -  -  - Cl.A</v>
      </c>
      <c r="M75" s="72" t="s">
        <v>20</v>
      </c>
      <c r="N75" s="91"/>
      <c r="O75" s="73"/>
      <c r="P75" s="73" t="s">
        <v>443</v>
      </c>
      <c r="Q75" s="73"/>
      <c r="R75" s="73"/>
      <c r="S75" s="89" t="s">
        <v>446</v>
      </c>
      <c r="T75" s="97" t="s">
        <v>21</v>
      </c>
      <c r="U75" s="91"/>
      <c r="V75" s="73"/>
      <c r="W75" s="73" t="s">
        <v>444</v>
      </c>
      <c r="X75" s="73"/>
      <c r="Y75" s="73"/>
      <c r="Z75" s="75" t="s">
        <v>446</v>
      </c>
      <c r="AA75" s="76" t="str">
        <f t="shared" si="35"/>
        <v>Gagnant Partie 74</v>
      </c>
      <c r="AB75" s="77" t="s">
        <v>702</v>
      </c>
      <c r="AC75" s="76" t="str">
        <f t="shared" si="36"/>
        <v>Perdant Partie 74</v>
      </c>
      <c r="AD75" s="77" t="s">
        <v>703</v>
      </c>
      <c r="AE75" s="4" t="s">
        <v>433</v>
      </c>
      <c r="AF75" s="4" t="s">
        <v>85</v>
      </c>
      <c r="AG75" s="46" t="s">
        <v>30</v>
      </c>
      <c r="AH75" s="47"/>
      <c r="AI75" s="47"/>
      <c r="AJ75" s="47"/>
      <c r="AK75" s="47"/>
    </row>
    <row r="76" spans="1:37" ht="30" customHeight="1" x14ac:dyDescent="0.25">
      <c r="A76" s="68" t="s">
        <v>712</v>
      </c>
      <c r="B76" s="103" t="s">
        <v>704</v>
      </c>
      <c r="C76" s="68" t="s">
        <v>748</v>
      </c>
      <c r="D76" s="69" t="s">
        <v>57</v>
      </c>
      <c r="E76" s="69" t="s">
        <v>705</v>
      </c>
      <c r="F76" s="69" t="str">
        <f>+AA67</f>
        <v>Gagnant Partie 66</v>
      </c>
      <c r="G76" s="70"/>
      <c r="H76" s="69" t="str">
        <f>+AA66</f>
        <v>Gagnant Partie 65</v>
      </c>
      <c r="I76" s="69" t="str">
        <f t="shared" si="32"/>
        <v xml:space="preserve">  </v>
      </c>
      <c r="J76" s="71" t="s">
        <v>79</v>
      </c>
      <c r="K76" s="42" t="str">
        <f t="shared" si="33"/>
        <v xml:space="preserve"> - Gagnant -  -  - Cl.B</v>
      </c>
      <c r="L76" s="43" t="str">
        <f t="shared" si="34"/>
        <v xml:space="preserve"> - Finaliste -  -  - Cl.B</v>
      </c>
      <c r="M76" s="72" t="s">
        <v>20</v>
      </c>
      <c r="N76" s="91"/>
      <c r="O76" s="73"/>
      <c r="P76" s="73" t="s">
        <v>20</v>
      </c>
      <c r="Q76" s="73"/>
      <c r="R76" s="73"/>
      <c r="S76" s="89" t="s">
        <v>447</v>
      </c>
      <c r="T76" s="97" t="s">
        <v>21</v>
      </c>
      <c r="U76" s="91"/>
      <c r="V76" s="73"/>
      <c r="W76" s="73" t="s">
        <v>444</v>
      </c>
      <c r="X76" s="73"/>
      <c r="Y76" s="73"/>
      <c r="Z76" s="75" t="s">
        <v>447</v>
      </c>
      <c r="AA76" s="76" t="str">
        <f t="shared" si="35"/>
        <v>Gagnant Partie 75</v>
      </c>
      <c r="AB76" s="77" t="s">
        <v>706</v>
      </c>
      <c r="AC76" s="76" t="str">
        <f t="shared" si="36"/>
        <v>Perdant Partie 75</v>
      </c>
      <c r="AD76" s="77" t="s">
        <v>707</v>
      </c>
      <c r="AE76" s="4" t="s">
        <v>433</v>
      </c>
      <c r="AF76" s="4" t="s">
        <v>85</v>
      </c>
      <c r="AG76" s="46" t="s">
        <v>30</v>
      </c>
      <c r="AH76" s="47"/>
      <c r="AI76" s="47"/>
      <c r="AJ76" s="47"/>
      <c r="AK76" s="47"/>
    </row>
    <row r="77" spans="1:37" ht="30" customHeight="1" thickBot="1" x14ac:dyDescent="0.3">
      <c r="A77" s="78" t="s">
        <v>712</v>
      </c>
      <c r="B77" s="104" t="s">
        <v>708</v>
      </c>
      <c r="C77" s="78" t="s">
        <v>748</v>
      </c>
      <c r="D77" s="79" t="s">
        <v>57</v>
      </c>
      <c r="E77" s="79" t="s">
        <v>709</v>
      </c>
      <c r="F77" s="79" t="str">
        <f>+AA71</f>
        <v>Gagnant Partie 70</v>
      </c>
      <c r="G77" s="80"/>
      <c r="H77" s="79" t="str">
        <f>+AA70</f>
        <v>Gagnant Partie 69</v>
      </c>
      <c r="I77" s="79" t="str">
        <f t="shared" si="32"/>
        <v xml:space="preserve">  </v>
      </c>
      <c r="J77" s="81" t="s">
        <v>85</v>
      </c>
      <c r="K77" s="44" t="str">
        <f t="shared" si="33"/>
        <v xml:space="preserve"> - Gagnant -  -  - Cl.D</v>
      </c>
      <c r="L77" s="45" t="str">
        <f t="shared" si="34"/>
        <v xml:space="preserve"> - Finaliste -  -  - Cl.D</v>
      </c>
      <c r="M77" s="82" t="s">
        <v>20</v>
      </c>
      <c r="N77" s="92"/>
      <c r="O77" s="83"/>
      <c r="P77" s="83" t="s">
        <v>20</v>
      </c>
      <c r="Q77" s="83"/>
      <c r="R77" s="83"/>
      <c r="S77" s="98" t="s">
        <v>448</v>
      </c>
      <c r="T77" s="99" t="s">
        <v>21</v>
      </c>
      <c r="U77" s="92"/>
      <c r="V77" s="83"/>
      <c r="W77" s="83" t="s">
        <v>444</v>
      </c>
      <c r="X77" s="83"/>
      <c r="Y77" s="83"/>
      <c r="Z77" s="85" t="s">
        <v>448</v>
      </c>
      <c r="AA77" s="86" t="str">
        <f t="shared" si="35"/>
        <v>Gagnant Partie 76</v>
      </c>
      <c r="AB77" s="87" t="s">
        <v>710</v>
      </c>
      <c r="AC77" s="86" t="str">
        <f t="shared" si="36"/>
        <v>Perdant Partie 76</v>
      </c>
      <c r="AD77" s="87" t="s">
        <v>711</v>
      </c>
      <c r="AE77" s="4" t="s">
        <v>433</v>
      </c>
      <c r="AF77" s="4" t="s">
        <v>85</v>
      </c>
      <c r="AG77" s="46" t="s">
        <v>30</v>
      </c>
      <c r="AH77" s="47"/>
      <c r="AI77" s="47"/>
      <c r="AJ77" s="47"/>
      <c r="AK77" s="47"/>
    </row>
    <row r="78" spans="1:37" ht="30" customHeight="1" x14ac:dyDescent="0.25">
      <c r="F78" s="118" t="str">
        <f>+AA74</f>
        <v>Gagnant Partie 73</v>
      </c>
      <c r="G78" s="107"/>
      <c r="H78" s="107" t="s">
        <v>20</v>
      </c>
      <c r="I78" s="107"/>
      <c r="J78" s="119" t="s">
        <v>83</v>
      </c>
    </row>
    <row r="79" spans="1:37" ht="30" customHeight="1" x14ac:dyDescent="0.25">
      <c r="F79" s="120" t="str">
        <f>+AA75</f>
        <v>Gagnant Partie 74</v>
      </c>
      <c r="G79" s="121"/>
      <c r="H79" s="121" t="s">
        <v>443</v>
      </c>
      <c r="I79" s="121"/>
      <c r="J79" s="122" t="s">
        <v>77</v>
      </c>
    </row>
    <row r="80" spans="1:37" ht="30" customHeight="1" x14ac:dyDescent="0.25">
      <c r="F80" s="120" t="str">
        <f>+AA76</f>
        <v>Gagnant Partie 75</v>
      </c>
      <c r="G80" s="121"/>
      <c r="H80" s="121" t="s">
        <v>20</v>
      </c>
      <c r="I80" s="121"/>
      <c r="J80" s="122" t="s">
        <v>79</v>
      </c>
    </row>
    <row r="81" spans="6:26" ht="30" customHeight="1" thickBot="1" x14ac:dyDescent="0.3">
      <c r="F81" s="123" t="str">
        <f>+AA77</f>
        <v>Gagnant Partie 76</v>
      </c>
      <c r="G81" s="108"/>
      <c r="H81" s="108" t="s">
        <v>20</v>
      </c>
      <c r="I81" s="108"/>
      <c r="J81" s="124" t="s">
        <v>85</v>
      </c>
    </row>
    <row r="82" spans="6:26" ht="20.100000000000001" customHeight="1" x14ac:dyDescent="0.25">
      <c r="N82" s="4"/>
      <c r="O82" s="4"/>
      <c r="P82" s="4"/>
      <c r="Q82" s="4"/>
      <c r="R82" s="4"/>
      <c r="S82" s="4"/>
      <c r="T82" s="243"/>
      <c r="U82" s="4"/>
      <c r="V82" s="4"/>
      <c r="W82" s="4"/>
      <c r="X82" s="4"/>
      <c r="Y82" s="4"/>
      <c r="Z82" s="4"/>
    </row>
    <row r="83" spans="6:26" ht="20.100000000000001" customHeight="1" x14ac:dyDescent="0.25">
      <c r="N83" s="4"/>
      <c r="O83" s="4"/>
      <c r="P83" s="4"/>
      <c r="Q83" s="4"/>
      <c r="R83" s="4"/>
      <c r="S83" s="4"/>
      <c r="T83" s="243"/>
      <c r="U83" s="4"/>
      <c r="V83" s="4"/>
      <c r="W83" s="4"/>
      <c r="X83" s="4"/>
      <c r="Y83" s="4"/>
      <c r="Z83" s="4"/>
    </row>
    <row r="84" spans="6:26" ht="20.100000000000001" customHeight="1" x14ac:dyDescent="0.25">
      <c r="N84" s="4"/>
      <c r="O84" s="4"/>
      <c r="P84" s="4"/>
      <c r="Q84" s="4"/>
      <c r="R84" s="4"/>
      <c r="S84" s="4"/>
      <c r="T84" s="243"/>
      <c r="U84" s="4"/>
      <c r="V84" s="4"/>
      <c r="W84" s="4"/>
      <c r="X84" s="4"/>
      <c r="Y84" s="4"/>
      <c r="Z84" s="4"/>
    </row>
    <row r="85" spans="6:26" ht="20.100000000000001" customHeight="1" x14ac:dyDescent="0.25">
      <c r="N85" s="4"/>
      <c r="O85" s="4"/>
      <c r="P85" s="4"/>
      <c r="Q85" s="4"/>
      <c r="R85" s="4"/>
      <c r="S85" s="4"/>
      <c r="T85" s="243"/>
      <c r="U85" s="4"/>
      <c r="V85" s="4"/>
      <c r="W85" s="4"/>
      <c r="X85" s="4"/>
      <c r="Y85" s="4"/>
      <c r="Z85" s="4"/>
    </row>
    <row r="88" spans="6:26" ht="20.100000000000001" customHeight="1" x14ac:dyDescent="0.25">
      <c r="N88" s="4"/>
      <c r="O88" s="4"/>
      <c r="P88" s="4"/>
      <c r="Q88" s="4"/>
      <c r="R88" s="4"/>
      <c r="S88" s="243"/>
      <c r="T88" s="243"/>
      <c r="U88" s="4"/>
      <c r="V88" s="4"/>
      <c r="W88" s="4"/>
      <c r="X88" s="4"/>
      <c r="Y88" s="4"/>
      <c r="Z88" s="243"/>
    </row>
    <row r="89" spans="6:26" ht="20.100000000000001" customHeight="1" x14ac:dyDescent="0.25">
      <c r="N89" s="4"/>
      <c r="O89" s="4"/>
      <c r="P89" s="4"/>
      <c r="Q89" s="4"/>
      <c r="R89" s="4"/>
      <c r="S89" s="243"/>
      <c r="T89" s="243"/>
      <c r="U89" s="4"/>
      <c r="V89" s="4"/>
      <c r="W89" s="4"/>
      <c r="X89" s="4"/>
      <c r="Y89" s="4"/>
      <c r="Z89" s="243"/>
    </row>
    <row r="90" spans="6:26" ht="20.100000000000001" customHeight="1" x14ac:dyDescent="0.25">
      <c r="N90" s="4"/>
      <c r="O90" s="4"/>
      <c r="P90" s="4"/>
      <c r="Q90" s="4"/>
      <c r="R90" s="4"/>
      <c r="S90" s="243"/>
      <c r="T90" s="243"/>
      <c r="U90" s="4"/>
      <c r="V90" s="4"/>
      <c r="W90" s="4"/>
      <c r="X90" s="4"/>
      <c r="Y90" s="4"/>
      <c r="Z90" s="243"/>
    </row>
    <row r="92" spans="6:26" ht="20.100000000000001" customHeight="1" x14ac:dyDescent="0.25">
      <c r="N92" s="4"/>
      <c r="O92" s="4"/>
      <c r="P92" s="4"/>
      <c r="Q92" s="4"/>
      <c r="R92" s="4"/>
      <c r="S92" s="4"/>
    </row>
    <row r="93" spans="6:26" ht="20.100000000000001" customHeight="1" x14ac:dyDescent="0.25">
      <c r="N93" s="4"/>
      <c r="O93" s="4"/>
      <c r="P93" s="4"/>
      <c r="Q93" s="4"/>
      <c r="R93" s="4"/>
      <c r="S93" s="4"/>
    </row>
    <row r="94" spans="6:26" ht="20.100000000000001" customHeight="1" x14ac:dyDescent="0.25">
      <c r="N94" s="4"/>
      <c r="O94" s="4"/>
      <c r="P94" s="4"/>
      <c r="Q94" s="4"/>
      <c r="R94" s="4"/>
      <c r="S94" s="4"/>
    </row>
    <row r="95" spans="6:26" ht="20.100000000000001" customHeight="1" x14ac:dyDescent="0.25">
      <c r="N95" s="4"/>
      <c r="O95" s="4"/>
      <c r="P95" s="4"/>
      <c r="Q95" s="4"/>
      <c r="R95" s="4"/>
      <c r="S95" s="4"/>
    </row>
    <row r="96" spans="6:26" ht="20.100000000000001" customHeight="1" x14ac:dyDescent="0.25">
      <c r="N96" s="4"/>
      <c r="O96" s="4"/>
      <c r="P96" s="4"/>
      <c r="Q96" s="4"/>
      <c r="R96" s="4"/>
      <c r="S96" s="4"/>
    </row>
    <row r="97" spans="14:19" ht="20.100000000000001" customHeight="1" x14ac:dyDescent="0.25">
      <c r="N97" s="4"/>
      <c r="O97" s="4"/>
      <c r="P97" s="4"/>
      <c r="Q97" s="4"/>
      <c r="R97" s="4"/>
      <c r="S97" s="4"/>
    </row>
    <row r="98" spans="14:19" ht="20.100000000000001" customHeight="1" x14ac:dyDescent="0.25">
      <c r="N98" s="4"/>
      <c r="O98" s="4"/>
      <c r="P98" s="4"/>
      <c r="Q98" s="4"/>
      <c r="R98" s="4"/>
      <c r="S98" s="4"/>
    </row>
    <row r="99" spans="14:19" ht="20.100000000000001" customHeight="1" x14ac:dyDescent="0.25">
      <c r="N99" s="4"/>
      <c r="O99" s="4"/>
      <c r="P99" s="4"/>
      <c r="Q99" s="4"/>
      <c r="R99" s="4"/>
      <c r="S99" s="4"/>
    </row>
    <row r="100" spans="14:19" ht="20.100000000000001" customHeight="1" x14ac:dyDescent="0.25">
      <c r="N100" s="4"/>
      <c r="O100" s="4"/>
      <c r="P100" s="4"/>
      <c r="Q100" s="4"/>
      <c r="R100" s="4"/>
      <c r="S100" s="4"/>
    </row>
    <row r="101" spans="14:19" ht="20.100000000000001" customHeight="1" x14ac:dyDescent="0.25">
      <c r="N101" s="4"/>
      <c r="O101" s="4"/>
      <c r="P101" s="4"/>
      <c r="Q101" s="4"/>
      <c r="R101" s="4"/>
      <c r="S101" s="4"/>
    </row>
    <row r="102" spans="14:19" ht="20.100000000000001" customHeight="1" x14ac:dyDescent="0.25">
      <c r="N102" s="4"/>
      <c r="O102" s="4"/>
      <c r="P102" s="4"/>
      <c r="Q102" s="4"/>
      <c r="R102" s="4"/>
      <c r="S102" s="4"/>
    </row>
    <row r="103" spans="14:19" ht="20.100000000000001" customHeight="1" x14ac:dyDescent="0.25">
      <c r="N103" s="4"/>
      <c r="O103" s="4"/>
      <c r="P103" s="4"/>
      <c r="Q103" s="4"/>
      <c r="R103" s="4"/>
      <c r="S103" s="4"/>
    </row>
    <row r="104" spans="14:19" ht="20.100000000000001" customHeight="1" x14ac:dyDescent="0.25">
      <c r="N104" s="4"/>
      <c r="O104" s="4"/>
      <c r="P104" s="4"/>
      <c r="Q104" s="4"/>
      <c r="R104" s="4"/>
      <c r="S104" s="4"/>
    </row>
    <row r="105" spans="14:19" ht="20.100000000000001" customHeight="1" x14ac:dyDescent="0.25">
      <c r="N105" s="4"/>
      <c r="O105" s="4"/>
      <c r="P105" s="4"/>
      <c r="Q105" s="4"/>
      <c r="R105" s="4"/>
      <c r="S105" s="4"/>
    </row>
    <row r="106" spans="14:19" ht="20.100000000000001" customHeight="1" x14ac:dyDescent="0.25">
      <c r="N106" s="4"/>
      <c r="O106" s="4"/>
      <c r="P106" s="4"/>
      <c r="Q106" s="4"/>
      <c r="R106" s="4"/>
      <c r="S106" s="4"/>
    </row>
    <row r="107" spans="14:19" ht="20.100000000000001" customHeight="1" x14ac:dyDescent="0.25">
      <c r="N107" s="4"/>
      <c r="O107" s="4"/>
      <c r="P107" s="4"/>
      <c r="Q107" s="4"/>
      <c r="R107" s="4"/>
      <c r="S107" s="4"/>
    </row>
  </sheetData>
  <protectedRanges>
    <protectedRange algorithmName="SHA-512" hashValue="XNKXwGOaedJunVXF3uZ3TUFYyZr1tVoy028PlIb+Y9vR/zKyIJp+6qIvEjnYCsM+GpsBp+spExIRA0qIAkgX2w==" saltValue="LUjq2Wn9L3hki7NppbduJQ==" spinCount="100000" sqref="I2:I77" name="Gagnant Perdant"/>
  </protectedRange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landscape" r:id="rId1"/>
  <headerFooter>
    <oddHeader>&amp;L&amp;"Cambria,Gras"&amp;16&amp;F, &amp;A&amp;R&amp;"Cambria,Gras"&amp;16Jour &amp;P de &amp;N</oddHeader>
  </headerFooter>
  <rowBreaks count="4" manualBreakCount="4">
    <brk id="17" max="16383" man="1"/>
    <brk id="33" max="16383" man="1"/>
    <brk id="49" max="16383" man="1"/>
    <brk id="65" max="16383" man="1"/>
  </rowBreaks>
  <ignoredErrors>
    <ignoredError sqref="G72 F76:H7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43"/>
  <sheetViews>
    <sheetView zoomScaleNormal="100" workbookViewId="0"/>
  </sheetViews>
  <sheetFormatPr baseColWidth="10" defaultColWidth="8" defaultRowHeight="21.95" customHeight="1" x14ac:dyDescent="0.25"/>
  <cols>
    <col min="1" max="1" width="8" style="2"/>
    <col min="2" max="2" width="35.7109375" style="3" customWidth="1"/>
    <col min="3" max="4" width="35.7109375" customWidth="1"/>
    <col min="5" max="5" width="35.7109375" style="2" customWidth="1"/>
    <col min="6" max="6" width="35.7109375" style="3" customWidth="1"/>
    <col min="7" max="7" width="35.7109375" style="2" customWidth="1"/>
    <col min="8" max="8" width="35.7109375" style="3" customWidth="1"/>
    <col min="9" max="9" width="35.7109375" style="2" customWidth="1"/>
    <col min="10" max="14" width="35.7109375" style="3" customWidth="1"/>
    <col min="15" max="15" width="10.7109375" style="3" customWidth="1"/>
    <col min="16" max="16" width="8" style="2"/>
    <col min="17" max="45" width="10.7109375" style="3" customWidth="1"/>
    <col min="46" max="16384" width="8" style="3"/>
  </cols>
  <sheetData>
    <row r="1" spans="3:13" ht="39.950000000000003" customHeight="1" x14ac:dyDescent="0.25">
      <c r="H1" s="39" t="s">
        <v>450</v>
      </c>
    </row>
    <row r="2" spans="3:13" ht="39.950000000000003" customHeight="1" x14ac:dyDescent="0.25">
      <c r="H2" s="38" t="str">
        <f>Distribution!E1</f>
        <v>Modèle Tournoi 38 Équipes</v>
      </c>
    </row>
    <row r="3" spans="3:13" ht="21.95" customHeight="1" thickBot="1" x14ac:dyDescent="0.3"/>
    <row r="4" spans="3:13" ht="21.95" customHeight="1" thickBot="1" x14ac:dyDescent="0.3">
      <c r="C4" s="3"/>
      <c r="F4" s="2"/>
      <c r="H4" s="147" t="str">
        <f>Chronologie!F6</f>
        <v>Capitaine 9</v>
      </c>
    </row>
    <row r="5" spans="3:13" ht="21.95" customHeight="1" thickBot="1" x14ac:dyDescent="0.3">
      <c r="C5" s="125" t="s">
        <v>305</v>
      </c>
      <c r="G5" s="113" t="str">
        <f>Chronologie!F21</f>
        <v>Perdant Partie 5</v>
      </c>
      <c r="H5" s="148" t="s">
        <v>714</v>
      </c>
      <c r="I5" s="113" t="str">
        <f>Chronologie!F20</f>
        <v>Gagnant Partie 5</v>
      </c>
      <c r="M5" s="125" t="s">
        <v>304</v>
      </c>
    </row>
    <row r="6" spans="3:13" ht="21.95" customHeight="1" thickBot="1" x14ac:dyDescent="0.3">
      <c r="C6" s="3"/>
      <c r="G6" s="5"/>
      <c r="H6" s="149" t="str">
        <f>Chronologie!H6</f>
        <v>Capitaine 10</v>
      </c>
      <c r="I6" s="6"/>
    </row>
    <row r="7" spans="3:13" ht="21.95" customHeight="1" thickBot="1" x14ac:dyDescent="0.3">
      <c r="F7" s="113" t="str">
        <f>Chronologie!F46</f>
        <v>Gagnant Partie 20</v>
      </c>
      <c r="G7" s="161" t="s">
        <v>729</v>
      </c>
      <c r="I7" s="160" t="s">
        <v>730</v>
      </c>
      <c r="J7" s="113" t="str">
        <f>Chronologie!F47</f>
        <v>Gagnant Partie 19</v>
      </c>
    </row>
    <row r="8" spans="3:13" ht="21.95" customHeight="1" thickBot="1" x14ac:dyDescent="0.3">
      <c r="E8" s="13"/>
      <c r="F8" s="225" t="s">
        <v>233</v>
      </c>
      <c r="G8" s="9"/>
      <c r="H8" s="147" t="str">
        <f>Chronologie!F7</f>
        <v>Capitaine 11</v>
      </c>
      <c r="I8" s="10"/>
      <c r="J8" s="156" t="s">
        <v>234</v>
      </c>
      <c r="K8" s="12"/>
    </row>
    <row r="9" spans="3:13" ht="21.95" customHeight="1" thickBot="1" x14ac:dyDescent="0.3">
      <c r="E9" s="10"/>
      <c r="F9" s="12"/>
      <c r="G9" s="113" t="str">
        <f>Chronologie!H21</f>
        <v>Perdant Partie 6</v>
      </c>
      <c r="H9" s="148" t="s">
        <v>715</v>
      </c>
      <c r="I9" s="113" t="str">
        <f>Chronologie!H20</f>
        <v>Gagnant Partie 6</v>
      </c>
      <c r="J9" s="13"/>
      <c r="K9" s="12"/>
    </row>
    <row r="10" spans="3:13" ht="21.95" customHeight="1" thickBot="1" x14ac:dyDescent="0.3">
      <c r="E10" s="113" t="str">
        <f>Chronologie!F58</f>
        <v>Gagnant Partie 45</v>
      </c>
      <c r="F10" s="159" t="s">
        <v>761</v>
      </c>
      <c r="H10" s="149" t="str">
        <f>Chronologie!H7</f>
        <v>Capitaine 12</v>
      </c>
      <c r="J10" s="158" t="s">
        <v>784</v>
      </c>
      <c r="K10" s="113" t="str">
        <f>Chronologie!F59</f>
        <v>Gagnant Partie 46</v>
      </c>
    </row>
    <row r="11" spans="3:13" ht="21.95" customHeight="1" thickBot="1" x14ac:dyDescent="0.3">
      <c r="E11" s="225" t="s">
        <v>235</v>
      </c>
      <c r="F11" s="12"/>
      <c r="J11" s="13"/>
      <c r="K11" s="156" t="s">
        <v>236</v>
      </c>
    </row>
    <row r="12" spans="3:13" ht="21.95" customHeight="1" thickBot="1" x14ac:dyDescent="0.3">
      <c r="E12" s="12"/>
      <c r="F12" s="12"/>
      <c r="H12" s="147" t="str">
        <f>Chronologie!F8</f>
        <v>Capitaine 13</v>
      </c>
      <c r="J12" s="13"/>
      <c r="K12" s="13"/>
    </row>
    <row r="13" spans="3:13" ht="21.95" customHeight="1" thickBot="1" x14ac:dyDescent="0.3">
      <c r="E13" s="12"/>
      <c r="F13" s="113" t="str">
        <f>Chronologie!H46</f>
        <v>Perdant Partie 7</v>
      </c>
      <c r="G13" s="3"/>
      <c r="H13" s="148" t="s">
        <v>716</v>
      </c>
      <c r="J13" s="113" t="str">
        <f>Chronologie!H47</f>
        <v>Gagnant Partie 7</v>
      </c>
      <c r="K13" s="13"/>
    </row>
    <row r="14" spans="3:13" ht="21.95" customHeight="1" thickBot="1" x14ac:dyDescent="0.3">
      <c r="E14" s="12"/>
      <c r="F14" s="2"/>
      <c r="H14" s="149" t="str">
        <f>Chronologie!H8</f>
        <v>Capitaine 14</v>
      </c>
      <c r="J14" s="2"/>
      <c r="K14" s="13"/>
    </row>
    <row r="15" spans="3:13" ht="21.95" customHeight="1" thickBot="1" x14ac:dyDescent="0.3">
      <c r="E15" s="12"/>
      <c r="K15" s="13"/>
    </row>
    <row r="16" spans="3:13" ht="21.95" customHeight="1" thickBot="1" x14ac:dyDescent="0.3">
      <c r="D16" s="11"/>
      <c r="E16" s="12"/>
      <c r="H16" s="147" t="str">
        <f>Chronologie!F14</f>
        <v>Capitaine 23</v>
      </c>
      <c r="K16" s="13"/>
    </row>
    <row r="17" spans="2:27" ht="21.95" customHeight="1" thickBot="1" x14ac:dyDescent="0.3">
      <c r="D17" s="146" t="str">
        <f>Chronologie!F73</f>
        <v>Gagnant Partie 57</v>
      </c>
      <c r="E17" s="35" t="s">
        <v>778</v>
      </c>
      <c r="G17" s="113" t="str">
        <f>Chronologie!F29</f>
        <v>Perdant Partie 13</v>
      </c>
      <c r="H17" s="148" t="s">
        <v>717</v>
      </c>
      <c r="I17" s="113" t="str">
        <f>Chronologie!F28</f>
        <v>Gagnant Partie 13</v>
      </c>
      <c r="K17" s="30" t="s">
        <v>786</v>
      </c>
      <c r="L17" s="145" t="str">
        <f>Chronologie!F69</f>
        <v>Gagnant Partie 58</v>
      </c>
      <c r="Q17" s="4"/>
      <c r="S17" s="4"/>
      <c r="U17" s="4"/>
      <c r="W17" s="4"/>
      <c r="Y17" s="4"/>
      <c r="AA17" s="4"/>
    </row>
    <row r="18" spans="2:27" ht="21.95" customHeight="1" thickBot="1" x14ac:dyDescent="0.3">
      <c r="D18" s="162"/>
      <c r="E18" s="12"/>
      <c r="G18" s="5"/>
      <c r="H18" s="149" t="str">
        <f>Chronologie!H14</f>
        <v>Capitaine 24</v>
      </c>
      <c r="I18" s="6"/>
      <c r="K18" s="13"/>
      <c r="L18" s="13"/>
      <c r="M18" s="12"/>
    </row>
    <row r="19" spans="2:27" ht="21.95" customHeight="1" thickBot="1" x14ac:dyDescent="0.3">
      <c r="D19" s="162"/>
      <c r="E19" s="12"/>
      <c r="F19" s="113" t="str">
        <f>Chronologie!F36</f>
        <v>Gagnant Partie 28</v>
      </c>
      <c r="G19" s="36" t="s">
        <v>731</v>
      </c>
      <c r="I19" s="29" t="s">
        <v>732</v>
      </c>
      <c r="J19" s="113" t="str">
        <f>Chronologie!F37</f>
        <v>Gagnant Partie 27</v>
      </c>
      <c r="K19" s="128"/>
      <c r="L19" s="13"/>
      <c r="M19" s="12"/>
      <c r="Q19" s="7"/>
      <c r="U19" s="7"/>
    </row>
    <row r="20" spans="2:27" ht="21.95" customHeight="1" thickBot="1" x14ac:dyDescent="0.3">
      <c r="D20" s="162"/>
      <c r="E20" s="16"/>
      <c r="F20" s="111" t="s">
        <v>238</v>
      </c>
      <c r="G20" s="9"/>
      <c r="H20" s="147" t="str">
        <f>Chronologie!F15</f>
        <v>Capitaine 25</v>
      </c>
      <c r="I20" s="10"/>
      <c r="J20" s="105" t="s">
        <v>240</v>
      </c>
      <c r="K20" s="156"/>
      <c r="L20" s="13"/>
      <c r="M20" s="16"/>
      <c r="S20" s="11"/>
    </row>
    <row r="21" spans="2:27" ht="21.95" customHeight="1" thickBot="1" x14ac:dyDescent="0.3">
      <c r="D21" s="162"/>
      <c r="E21" s="12"/>
      <c r="F21" s="12"/>
      <c r="G21" s="113" t="str">
        <f>Chronologie!H29</f>
        <v>Perdant Partie 14</v>
      </c>
      <c r="H21" s="148" t="s">
        <v>718</v>
      </c>
      <c r="I21" s="113" t="str">
        <f>Chronologie!H28</f>
        <v>Gagnant Partie 14</v>
      </c>
      <c r="J21" s="13"/>
      <c r="K21" s="13"/>
      <c r="L21" s="13"/>
      <c r="M21" s="12"/>
      <c r="Q21" s="4"/>
      <c r="S21" s="4"/>
      <c r="W21" s="4"/>
      <c r="Y21" s="4"/>
      <c r="AA21" s="4"/>
    </row>
    <row r="22" spans="2:27" ht="21.95" customHeight="1" thickBot="1" x14ac:dyDescent="0.3">
      <c r="D22" s="162"/>
      <c r="E22" s="15"/>
      <c r="F22" s="12"/>
      <c r="H22" s="149" t="str">
        <f>Chronologie!H15</f>
        <v>Capitaine 26</v>
      </c>
      <c r="J22" s="14"/>
      <c r="K22" s="14"/>
      <c r="L22" s="13"/>
      <c r="M22" s="15"/>
      <c r="S22" s="7"/>
    </row>
    <row r="23" spans="2:27" ht="21.95" customHeight="1" thickBot="1" x14ac:dyDescent="0.3">
      <c r="D23" s="162"/>
      <c r="E23" s="113" t="str">
        <f>Chronologie!H58</f>
        <v>Gagnant Partie 35</v>
      </c>
      <c r="F23" s="159" t="s">
        <v>762</v>
      </c>
      <c r="J23" s="158" t="s">
        <v>785</v>
      </c>
      <c r="K23" s="113" t="str">
        <f>Chronologie!H59</f>
        <v>Gagnant Partie 36</v>
      </c>
      <c r="L23" s="13"/>
      <c r="M23" s="12"/>
      <c r="Q23" s="7"/>
      <c r="U23" s="11"/>
      <c r="W23" s="8"/>
      <c r="Y23" s="8"/>
      <c r="AA23" s="8"/>
    </row>
    <row r="24" spans="2:27" ht="21.95" customHeight="1" thickBot="1" x14ac:dyDescent="0.3">
      <c r="D24" s="162"/>
      <c r="E24" s="4"/>
      <c r="F24" s="12"/>
      <c r="H24" s="147" t="str">
        <f>Chronologie!F16</f>
        <v>Capitaine 27</v>
      </c>
      <c r="J24" s="14"/>
      <c r="K24" s="4"/>
      <c r="L24" s="13"/>
      <c r="M24" s="15"/>
    </row>
    <row r="25" spans="2:27" ht="21.95" customHeight="1" thickBot="1" x14ac:dyDescent="0.3">
      <c r="D25" s="162"/>
      <c r="E25" s="3"/>
      <c r="F25" s="12"/>
      <c r="G25" s="113" t="str">
        <f>Chronologie!F27</f>
        <v>Perdant Partie 15</v>
      </c>
      <c r="H25" s="148" t="s">
        <v>719</v>
      </c>
      <c r="I25" s="113" t="str">
        <f>Chronologie!F26</f>
        <v>Gagnant Partie 15</v>
      </c>
      <c r="J25" s="13"/>
      <c r="L25" s="13"/>
      <c r="M25" s="12"/>
      <c r="U25" s="4"/>
      <c r="W25" s="4"/>
      <c r="Y25" s="4"/>
      <c r="AA25" s="4"/>
    </row>
    <row r="26" spans="2:27" ht="21.95" customHeight="1" thickBot="1" x14ac:dyDescent="0.3">
      <c r="D26" s="162"/>
      <c r="E26" s="8"/>
      <c r="F26" s="112" t="s">
        <v>42</v>
      </c>
      <c r="G26" s="5"/>
      <c r="H26" s="149" t="str">
        <f>Chronologie!H16</f>
        <v>Capitaine 28</v>
      </c>
      <c r="I26" s="6"/>
      <c r="J26" s="106" t="s">
        <v>239</v>
      </c>
      <c r="K26" s="23"/>
      <c r="L26" s="13"/>
      <c r="M26" s="12"/>
    </row>
    <row r="27" spans="2:27" ht="21.95" customHeight="1" thickBot="1" x14ac:dyDescent="0.3">
      <c r="D27" s="162"/>
      <c r="E27" s="3"/>
      <c r="F27" s="113" t="str">
        <f>Chronologie!H36</f>
        <v>Gagnant Partie 26</v>
      </c>
      <c r="G27" s="36" t="s">
        <v>733</v>
      </c>
      <c r="I27" s="29" t="s">
        <v>734</v>
      </c>
      <c r="J27" s="113" t="str">
        <f>Chronologie!H37</f>
        <v>Gagnant Partie 25</v>
      </c>
      <c r="K27" s="109"/>
      <c r="L27" s="13"/>
      <c r="M27" s="12"/>
      <c r="U27" s="7"/>
    </row>
    <row r="28" spans="2:27" ht="21.95" customHeight="1" thickBot="1" x14ac:dyDescent="0.3">
      <c r="B28" s="4"/>
      <c r="C28" s="146" t="str">
        <f>Chronologie!F74</f>
        <v>Gagnant Partie 72</v>
      </c>
      <c r="D28" s="33" t="s">
        <v>779</v>
      </c>
      <c r="E28" s="3"/>
      <c r="G28" s="9"/>
      <c r="H28" s="147" t="str">
        <f>Chronologie!F17</f>
        <v>Capitaine 29</v>
      </c>
      <c r="I28" s="10"/>
      <c r="L28" s="31" t="s">
        <v>787</v>
      </c>
      <c r="M28" s="113" t="str">
        <f>Chronologie!F75</f>
        <v>Gagnant Partie 68</v>
      </c>
    </row>
    <row r="29" spans="2:27" ht="21.95" customHeight="1" thickBot="1" x14ac:dyDescent="0.3">
      <c r="C29" s="162"/>
      <c r="D29" s="162"/>
      <c r="E29" s="3"/>
      <c r="G29" s="113" t="str">
        <f>Chronologie!H27</f>
        <v>Perdant Partie 16</v>
      </c>
      <c r="H29" s="148" t="s">
        <v>720</v>
      </c>
      <c r="I29" s="113" t="str">
        <f>Chronologie!H26</f>
        <v>Gagnant Partie 16</v>
      </c>
      <c r="L29" s="13"/>
      <c r="M29" s="18"/>
      <c r="U29" s="4"/>
      <c r="W29" s="4"/>
      <c r="Y29" s="4"/>
      <c r="AA29" s="4"/>
    </row>
    <row r="30" spans="2:27" ht="21.95" customHeight="1" thickBot="1" x14ac:dyDescent="0.3">
      <c r="C30" s="162"/>
      <c r="D30" s="162"/>
      <c r="F30" s="2"/>
      <c r="H30" s="149" t="str">
        <f>Chronologie!H17</f>
        <v>Capitaine 30</v>
      </c>
      <c r="L30" s="14"/>
      <c r="M30" s="18"/>
    </row>
    <row r="31" spans="2:27" ht="21.95" customHeight="1" thickBot="1" x14ac:dyDescent="0.3">
      <c r="C31" s="162"/>
      <c r="D31" s="162"/>
      <c r="E31" s="2" t="s">
        <v>451</v>
      </c>
      <c r="L31" s="13"/>
      <c r="M31" s="18"/>
      <c r="S31" s="7"/>
      <c r="W31" s="8"/>
      <c r="Y31" s="8"/>
      <c r="AA31" s="8"/>
    </row>
    <row r="32" spans="2:27" ht="21.95" customHeight="1" thickBot="1" x14ac:dyDescent="0.3">
      <c r="C32" s="162"/>
      <c r="D32" s="162"/>
      <c r="H32" s="147" t="str">
        <f>Chronologie!F2</f>
        <v>Capitaine 1</v>
      </c>
      <c r="L32" s="13"/>
      <c r="M32" s="18"/>
      <c r="U32" s="11"/>
    </row>
    <row r="33" spans="2:27" ht="21.95" customHeight="1" thickBot="1" x14ac:dyDescent="0.3">
      <c r="C33" s="162"/>
      <c r="D33" s="162"/>
      <c r="G33" s="113" t="str">
        <f>Chronologie!F33</f>
        <v>Perdant Partie 1</v>
      </c>
      <c r="H33" s="148" t="s">
        <v>721</v>
      </c>
      <c r="I33" s="113" t="str">
        <f>Chronologie!F32</f>
        <v>Gagnant Partie 1</v>
      </c>
      <c r="L33" s="13"/>
      <c r="M33" s="18"/>
      <c r="U33" s="4"/>
      <c r="W33" s="4"/>
      <c r="Y33" s="4"/>
      <c r="AA33" s="4"/>
    </row>
    <row r="34" spans="2:27" ht="21.95" customHeight="1" thickBot="1" x14ac:dyDescent="0.3">
      <c r="C34" s="162"/>
      <c r="D34" s="162"/>
      <c r="G34" s="5"/>
      <c r="H34" s="149" t="str">
        <f>Chronologie!H2</f>
        <v>Capitaine 2</v>
      </c>
      <c r="I34" s="6"/>
      <c r="L34" s="13"/>
      <c r="M34" s="18"/>
    </row>
    <row r="35" spans="2:27" ht="21.95" customHeight="1" thickBot="1" x14ac:dyDescent="0.3">
      <c r="B35" s="4"/>
      <c r="C35" s="162"/>
      <c r="D35" s="162"/>
      <c r="E35" s="113" t="str">
        <f>Chronologie!F54</f>
        <v>Gagnant Partie 32</v>
      </c>
      <c r="G35" s="27" t="s">
        <v>735</v>
      </c>
      <c r="I35" s="28" t="s">
        <v>736</v>
      </c>
      <c r="K35" s="113" t="str">
        <f>Chronologie!F55</f>
        <v>Gagnant Partie 31</v>
      </c>
      <c r="L35" s="13"/>
      <c r="M35" s="18"/>
      <c r="W35" s="7"/>
    </row>
    <row r="36" spans="2:27" ht="21.95" customHeight="1" thickBot="1" x14ac:dyDescent="0.3">
      <c r="C36" s="162"/>
      <c r="D36" s="162"/>
      <c r="E36" s="5"/>
      <c r="F36" s="144" t="s">
        <v>242</v>
      </c>
      <c r="G36" s="9"/>
      <c r="H36" s="147" t="str">
        <f>Chronologie!F3</f>
        <v>Capitaine 3</v>
      </c>
      <c r="I36" s="10"/>
      <c r="J36" s="23" t="s">
        <v>243</v>
      </c>
      <c r="K36" s="6"/>
      <c r="L36" s="13"/>
      <c r="M36" s="18"/>
    </row>
    <row r="37" spans="2:27" ht="21.95" customHeight="1" thickBot="1" x14ac:dyDescent="0.3">
      <c r="B37" s="8"/>
      <c r="C37" s="162"/>
      <c r="D37" s="162"/>
      <c r="E37" s="12"/>
      <c r="G37" s="113" t="str">
        <f>Chronologie!H33</f>
        <v>Perdant Partie 2</v>
      </c>
      <c r="H37" s="148" t="s">
        <v>722</v>
      </c>
      <c r="I37" s="113" t="str">
        <f>Chronologie!H32</f>
        <v>Gagnant Partie 2</v>
      </c>
      <c r="K37" s="13"/>
      <c r="L37" s="13"/>
      <c r="M37" s="13"/>
      <c r="U37" s="4"/>
      <c r="W37" s="4"/>
      <c r="Y37" s="4"/>
      <c r="AA37" s="4"/>
    </row>
    <row r="38" spans="2:27" ht="21.95" customHeight="1" thickBot="1" x14ac:dyDescent="0.3">
      <c r="C38" s="162"/>
      <c r="D38" s="162"/>
      <c r="E38" s="12"/>
      <c r="H38" s="149" t="str">
        <f>Chronologie!H3</f>
        <v>Capitaine 4</v>
      </c>
      <c r="K38" s="13"/>
      <c r="L38" s="13"/>
      <c r="M38" s="13"/>
    </row>
    <row r="39" spans="2:27" ht="21.95" customHeight="1" thickBot="1" x14ac:dyDescent="0.3">
      <c r="C39" s="162"/>
      <c r="D39" s="146" t="str">
        <f>Chronologie!H73</f>
        <v>Gagnant Partie 53</v>
      </c>
      <c r="E39" s="35" t="s">
        <v>745</v>
      </c>
      <c r="F39" s="11"/>
      <c r="K39" s="30" t="s">
        <v>746</v>
      </c>
      <c r="L39" s="145" t="str">
        <f>Chronologie!H69</f>
        <v>Gagnant Partie 54</v>
      </c>
      <c r="M39" s="13"/>
      <c r="S39" s="7"/>
      <c r="W39" s="8"/>
      <c r="Y39" s="8"/>
      <c r="AA39" s="8"/>
    </row>
    <row r="40" spans="2:27" ht="21.95" customHeight="1" thickBot="1" x14ac:dyDescent="0.3">
      <c r="C40" s="162"/>
      <c r="E40" s="12"/>
      <c r="H40" s="147" t="str">
        <f>Chronologie!F4</f>
        <v>Capitaine 5</v>
      </c>
      <c r="K40" s="13"/>
      <c r="M40" s="13"/>
      <c r="U40" s="11"/>
    </row>
    <row r="41" spans="2:27" ht="21.95" customHeight="1" thickBot="1" x14ac:dyDescent="0.3">
      <c r="C41" s="162"/>
      <c r="E41" s="15"/>
      <c r="F41" s="4"/>
      <c r="G41" s="113" t="str">
        <f>Chronologie!F31</f>
        <v>Perdant Partie 3</v>
      </c>
      <c r="H41" s="148" t="s">
        <v>723</v>
      </c>
      <c r="I41" s="113" t="str">
        <f>Chronologie!F30</f>
        <v>Gagnant Partie 3</v>
      </c>
      <c r="K41" s="14"/>
      <c r="L41" s="4"/>
      <c r="M41" s="14"/>
      <c r="U41" s="4"/>
      <c r="W41" s="4"/>
      <c r="Y41" s="4"/>
      <c r="AA41" s="4"/>
    </row>
    <row r="42" spans="2:27" ht="21.95" customHeight="1" thickBot="1" x14ac:dyDescent="0.3">
      <c r="C42" s="162"/>
      <c r="E42" s="9"/>
      <c r="F42" s="144" t="s">
        <v>50</v>
      </c>
      <c r="G42" s="5"/>
      <c r="H42" s="149" t="str">
        <f>Chronologie!H4</f>
        <v>Capitaine 6</v>
      </c>
      <c r="I42" s="6"/>
      <c r="J42" s="23" t="s">
        <v>245</v>
      </c>
      <c r="K42" s="10"/>
      <c r="M42" s="13"/>
    </row>
    <row r="43" spans="2:27" ht="21.95" customHeight="1" thickBot="1" x14ac:dyDescent="0.3">
      <c r="C43" s="162"/>
      <c r="E43" s="113" t="str">
        <f>Chronologie!H54</f>
        <v>Gagnant Partie 30</v>
      </c>
      <c r="G43" s="27" t="s">
        <v>737</v>
      </c>
      <c r="I43" s="28" t="s">
        <v>738</v>
      </c>
      <c r="K43" s="113" t="str">
        <f>Chronologie!H55</f>
        <v>Gagnant Partie 29</v>
      </c>
      <c r="M43" s="17"/>
      <c r="U43" s="7"/>
    </row>
    <row r="44" spans="2:27" ht="21.95" customHeight="1" thickBot="1" x14ac:dyDescent="0.3">
      <c r="C44" s="162"/>
      <c r="E44" s="8"/>
      <c r="F44" s="7"/>
      <c r="G44" s="9"/>
      <c r="H44" s="147" t="str">
        <f>Chronologie!F5</f>
        <v>Capitaine 7</v>
      </c>
      <c r="I44" s="10"/>
      <c r="J44" s="8"/>
      <c r="K44" s="8"/>
      <c r="M44" s="13"/>
    </row>
    <row r="45" spans="2:27" ht="21.95" customHeight="1" thickBot="1" x14ac:dyDescent="0.3">
      <c r="C45" s="162"/>
      <c r="E45" s="4"/>
      <c r="F45" s="4"/>
      <c r="G45" s="113" t="str">
        <f>Chronologie!H31</f>
        <v>Perdant Partie 4</v>
      </c>
      <c r="H45" s="148" t="s">
        <v>724</v>
      </c>
      <c r="I45" s="113" t="str">
        <f>Chronologie!H30</f>
        <v>Gagnant Partie 4</v>
      </c>
      <c r="J45" s="4"/>
      <c r="K45" s="4"/>
      <c r="M45" s="13"/>
      <c r="U45" s="4"/>
      <c r="W45" s="4"/>
      <c r="Y45" s="4"/>
      <c r="AA45" s="4"/>
    </row>
    <row r="46" spans="2:27" ht="21.95" customHeight="1" thickBot="1" x14ac:dyDescent="0.3">
      <c r="B46" s="20" t="s">
        <v>508</v>
      </c>
      <c r="C46" s="12"/>
      <c r="E46" s="3"/>
      <c r="H46" s="149" t="str">
        <f>Chronologie!H5</f>
        <v>Capitaine 8</v>
      </c>
      <c r="M46" s="13"/>
      <c r="N46" s="20" t="s">
        <v>230</v>
      </c>
    </row>
    <row r="47" spans="2:27" ht="21.95" customHeight="1" thickBot="1" x14ac:dyDescent="0.3">
      <c r="B47" s="146" t="str">
        <f>Chronologie!F78</f>
        <v>Gagnant Partie 73</v>
      </c>
      <c r="C47" s="33" t="s">
        <v>780</v>
      </c>
      <c r="E47" s="3"/>
      <c r="I47" s="19"/>
      <c r="M47" s="31" t="s">
        <v>788</v>
      </c>
      <c r="N47" s="113" t="str">
        <f>Chronologie!F79</f>
        <v>Gagnant Partie 74</v>
      </c>
      <c r="O47" s="8"/>
      <c r="S47" s="7"/>
      <c r="W47" s="8"/>
      <c r="Y47" s="8"/>
      <c r="AA47" s="8"/>
    </row>
    <row r="48" spans="2:27" ht="21.95" customHeight="1" thickBot="1" x14ac:dyDescent="0.3">
      <c r="B48" s="11" t="s">
        <v>231</v>
      </c>
      <c r="C48" s="12"/>
      <c r="E48" s="3"/>
      <c r="H48" s="147" t="str">
        <f>Chronologie!F10</f>
        <v>Capitaine 15</v>
      </c>
      <c r="M48" s="13"/>
      <c r="N48" s="20" t="s">
        <v>232</v>
      </c>
      <c r="O48" s="8"/>
      <c r="S48" s="7"/>
      <c r="W48" s="8"/>
      <c r="Y48" s="8"/>
      <c r="AA48" s="8"/>
    </row>
    <row r="49" spans="2:27" ht="21.95" customHeight="1" thickBot="1" x14ac:dyDescent="0.3">
      <c r="B49" s="109"/>
      <c r="C49" s="162"/>
      <c r="E49" s="3"/>
      <c r="G49" s="113" t="str">
        <f>Chronologie!F41</f>
        <v>Perdant Partie 9</v>
      </c>
      <c r="H49" s="148" t="s">
        <v>725</v>
      </c>
      <c r="I49" s="113" t="str">
        <f>Chronologie!F40</f>
        <v>Gagnant Partie 9</v>
      </c>
      <c r="M49" s="128"/>
      <c r="N49" s="8"/>
      <c r="O49" s="8"/>
      <c r="S49" s="7"/>
      <c r="W49" s="8"/>
      <c r="Y49" s="8"/>
      <c r="AA49" s="8"/>
    </row>
    <row r="50" spans="2:27" ht="21.95" customHeight="1" thickBot="1" x14ac:dyDescent="0.3">
      <c r="B50" s="109"/>
      <c r="C50" s="162"/>
      <c r="E50" s="3"/>
      <c r="G50" s="5"/>
      <c r="H50" s="149" t="str">
        <f>Chronologie!H10</f>
        <v>Capitaine 16</v>
      </c>
      <c r="I50" s="6"/>
      <c r="M50" s="128"/>
      <c r="N50" s="8"/>
      <c r="O50" s="8"/>
      <c r="S50" s="7"/>
      <c r="W50" s="8"/>
      <c r="Y50" s="8"/>
      <c r="AA50" s="8"/>
    </row>
    <row r="51" spans="2:27" ht="21.95" customHeight="1" thickBot="1" x14ac:dyDescent="0.3">
      <c r="B51" s="109"/>
      <c r="C51" s="162"/>
      <c r="E51" s="113" t="str">
        <f>Chronologie!F50</f>
        <v>Gagnant Partie 40</v>
      </c>
      <c r="G51" s="159" t="s">
        <v>756</v>
      </c>
      <c r="I51" s="158" t="s">
        <v>755</v>
      </c>
      <c r="K51" s="113" t="str">
        <f>Chronologie!F51</f>
        <v>Gagnant Partie 39</v>
      </c>
      <c r="M51" s="128"/>
      <c r="N51" s="8"/>
      <c r="O51" s="8"/>
      <c r="S51" s="7"/>
      <c r="W51" s="8"/>
      <c r="Y51" s="8"/>
      <c r="AA51" s="8"/>
    </row>
    <row r="52" spans="2:27" ht="21.95" customHeight="1" thickBot="1" x14ac:dyDescent="0.3">
      <c r="B52" s="109"/>
      <c r="C52" s="162"/>
      <c r="E52" s="5"/>
      <c r="F52" s="144" t="s">
        <v>23</v>
      </c>
      <c r="G52" s="9"/>
      <c r="H52" s="147" t="str">
        <f>Chronologie!F11</f>
        <v>Capitaine 17</v>
      </c>
      <c r="I52" s="10"/>
      <c r="J52" s="23" t="s">
        <v>246</v>
      </c>
      <c r="K52" s="6"/>
      <c r="M52" s="128"/>
      <c r="N52" s="8"/>
      <c r="O52" s="8"/>
      <c r="S52" s="7"/>
      <c r="W52" s="8"/>
      <c r="Y52" s="8"/>
      <c r="AA52" s="8"/>
    </row>
    <row r="53" spans="2:27" ht="21.95" customHeight="1" thickBot="1" x14ac:dyDescent="0.3">
      <c r="B53" s="109"/>
      <c r="C53" s="162"/>
      <c r="E53" s="12"/>
      <c r="G53" s="113" t="str">
        <f>Chronologie!H41</f>
        <v>Perdant Partie 10</v>
      </c>
      <c r="H53" s="148" t="s">
        <v>726</v>
      </c>
      <c r="I53" s="113" t="str">
        <f>Chronologie!H40</f>
        <v>Gagnant Partie 10</v>
      </c>
      <c r="K53" s="13"/>
      <c r="M53" s="128"/>
      <c r="N53" s="8"/>
      <c r="O53" s="8"/>
      <c r="S53" s="7"/>
      <c r="W53" s="8"/>
      <c r="Y53" s="8"/>
      <c r="AA53" s="8"/>
    </row>
    <row r="54" spans="2:27" ht="21.95" customHeight="1" thickBot="1" x14ac:dyDescent="0.3">
      <c r="B54" s="109"/>
      <c r="C54" s="162"/>
      <c r="E54" s="12"/>
      <c r="H54" s="149" t="str">
        <f>Chronologie!H11</f>
        <v>Capitaine 18</v>
      </c>
      <c r="K54" s="13"/>
      <c r="M54" s="128"/>
      <c r="N54" s="8"/>
      <c r="O54" s="8"/>
      <c r="S54" s="7"/>
      <c r="W54" s="8"/>
      <c r="Y54" s="8"/>
      <c r="AA54" s="8"/>
    </row>
    <row r="55" spans="2:27" ht="21.95" customHeight="1" thickBot="1" x14ac:dyDescent="0.3">
      <c r="B55" s="109"/>
      <c r="C55" s="162"/>
      <c r="D55" s="146" t="str">
        <f>Chronologie!F72</f>
        <v>Gagnant Partie 49</v>
      </c>
      <c r="E55" s="35" t="s">
        <v>781</v>
      </c>
      <c r="F55" s="11"/>
      <c r="H55" s="109"/>
      <c r="K55" s="30" t="s">
        <v>789</v>
      </c>
      <c r="L55" s="145" t="str">
        <f>Chronologie!F68</f>
        <v>Gagnant Partie 50</v>
      </c>
      <c r="M55" s="128"/>
      <c r="N55" s="8"/>
      <c r="O55" s="8"/>
      <c r="S55" s="7"/>
      <c r="W55" s="8"/>
      <c r="Y55" s="8"/>
      <c r="AA55" s="8"/>
    </row>
    <row r="56" spans="2:27" ht="21.95" customHeight="1" thickBot="1" x14ac:dyDescent="0.3">
      <c r="B56" s="109"/>
      <c r="C56" s="162"/>
      <c r="D56" s="162"/>
      <c r="E56" s="12"/>
      <c r="H56" s="147" t="str">
        <f>Chronologie!F12</f>
        <v>Capitaine 19</v>
      </c>
      <c r="K56" s="13"/>
      <c r="L56" s="13"/>
      <c r="M56" s="128"/>
      <c r="N56" s="8"/>
      <c r="O56" s="8"/>
      <c r="S56" s="7"/>
      <c r="W56" s="8"/>
      <c r="Y56" s="8"/>
      <c r="AA56" s="8"/>
    </row>
    <row r="57" spans="2:27" ht="21.95" customHeight="1" thickBot="1" x14ac:dyDescent="0.3">
      <c r="B57" s="109"/>
      <c r="C57" s="162"/>
      <c r="D57" s="162"/>
      <c r="E57" s="15"/>
      <c r="F57" s="4"/>
      <c r="G57" s="113" t="str">
        <f>Chronologie!F39</f>
        <v>Perdant Partie 11</v>
      </c>
      <c r="H57" s="148" t="s">
        <v>727</v>
      </c>
      <c r="I57" s="113" t="str">
        <f>Chronologie!F38</f>
        <v>Gagnant Partie 11</v>
      </c>
      <c r="K57" s="14"/>
      <c r="L57" s="14"/>
      <c r="M57" s="128"/>
      <c r="N57" s="8"/>
      <c r="O57" s="8"/>
      <c r="S57" s="7"/>
      <c r="W57" s="8"/>
      <c r="Y57" s="8"/>
      <c r="AA57" s="8"/>
    </row>
    <row r="58" spans="2:27" ht="21.95" customHeight="1" thickBot="1" x14ac:dyDescent="0.3">
      <c r="B58" s="109"/>
      <c r="C58" s="162"/>
      <c r="D58" s="162"/>
      <c r="E58" s="9"/>
      <c r="F58" s="144" t="s">
        <v>58</v>
      </c>
      <c r="G58" s="5"/>
      <c r="H58" s="149" t="str">
        <f>Chronologie!H12</f>
        <v>Capitaine 20</v>
      </c>
      <c r="I58" s="6"/>
      <c r="J58" s="23" t="s">
        <v>247</v>
      </c>
      <c r="K58" s="10"/>
      <c r="L58" s="13"/>
      <c r="M58" s="128"/>
      <c r="N58" s="8"/>
      <c r="O58" s="8"/>
      <c r="S58" s="7"/>
      <c r="W58" s="8"/>
      <c r="Y58" s="8"/>
      <c r="AA58" s="8"/>
    </row>
    <row r="59" spans="2:27" ht="21.95" customHeight="1" thickBot="1" x14ac:dyDescent="0.3">
      <c r="B59" s="109"/>
      <c r="C59" s="162"/>
      <c r="D59" s="162"/>
      <c r="E59" s="113" t="str">
        <f>Chronologie!H50</f>
        <v>Gagnant Partie 38</v>
      </c>
      <c r="G59" s="159" t="s">
        <v>754</v>
      </c>
      <c r="I59" s="158" t="s">
        <v>753</v>
      </c>
      <c r="K59" s="113" t="str">
        <f>Chronologie!H51</f>
        <v>Gagnant Partie 37</v>
      </c>
      <c r="L59" s="13"/>
      <c r="M59" s="128"/>
      <c r="N59" s="8"/>
      <c r="O59" s="8"/>
      <c r="S59" s="7"/>
      <c r="W59" s="8"/>
      <c r="Y59" s="8"/>
      <c r="AA59" s="8"/>
    </row>
    <row r="60" spans="2:27" ht="21.95" customHeight="1" thickBot="1" x14ac:dyDescent="0.3">
      <c r="B60" s="109"/>
      <c r="C60" s="162"/>
      <c r="D60" s="162"/>
      <c r="E60" s="157"/>
      <c r="F60" s="7"/>
      <c r="G60" s="9"/>
      <c r="H60" s="147" t="str">
        <f>Chronologie!F13</f>
        <v>Capitaine 21</v>
      </c>
      <c r="I60" s="10"/>
      <c r="K60" s="157"/>
      <c r="L60" s="13"/>
      <c r="M60" s="128"/>
      <c r="N60" s="8"/>
      <c r="O60" s="8"/>
      <c r="S60" s="7"/>
      <c r="W60" s="8"/>
      <c r="Y60" s="8"/>
      <c r="AA60" s="8"/>
    </row>
    <row r="61" spans="2:27" ht="21.95" customHeight="1" thickBot="1" x14ac:dyDescent="0.3">
      <c r="B61" s="109"/>
      <c r="C61" s="162"/>
      <c r="D61" s="162"/>
      <c r="E61" s="4"/>
      <c r="F61" s="4"/>
      <c r="G61" s="113" t="str">
        <f>Chronologie!H39</f>
        <v>Perdant Partie 12</v>
      </c>
      <c r="H61" s="148" t="s">
        <v>728</v>
      </c>
      <c r="I61" s="113" t="str">
        <f>Chronologie!H38</f>
        <v>Gagnant Partie 12</v>
      </c>
      <c r="K61" s="4"/>
      <c r="L61" s="13"/>
      <c r="M61" s="128"/>
      <c r="N61" s="8"/>
      <c r="O61" s="8"/>
      <c r="S61" s="7"/>
      <c r="W61" s="8"/>
      <c r="Y61" s="8"/>
      <c r="AA61" s="8"/>
    </row>
    <row r="62" spans="2:27" ht="21.95" customHeight="1" thickBot="1" x14ac:dyDescent="0.3">
      <c r="B62" s="109"/>
      <c r="C62" s="162"/>
      <c r="D62" s="162"/>
      <c r="E62" s="3"/>
      <c r="H62" s="149" t="str">
        <f>Chronologie!H13</f>
        <v>Capitaine 22</v>
      </c>
      <c r="L62" s="13"/>
      <c r="M62" s="128"/>
      <c r="N62" s="8"/>
      <c r="O62" s="8"/>
      <c r="S62" s="7"/>
      <c r="W62" s="8"/>
      <c r="Y62" s="8"/>
      <c r="AA62" s="8"/>
    </row>
    <row r="63" spans="2:27" ht="21.95" customHeight="1" thickBot="1" x14ac:dyDescent="0.3">
      <c r="B63" s="109"/>
      <c r="C63" s="146" t="str">
        <f>Chronologie!H74</f>
        <v>Gagnant Partie 71</v>
      </c>
      <c r="D63" s="33" t="s">
        <v>782</v>
      </c>
      <c r="E63" s="3"/>
      <c r="I63" s="19"/>
      <c r="L63" s="31" t="s">
        <v>791</v>
      </c>
      <c r="M63" s="145" t="str">
        <f>Chronologie!H75</f>
        <v>Gagnant Partie 67</v>
      </c>
      <c r="N63" s="8"/>
      <c r="O63" s="8"/>
      <c r="S63" s="7"/>
      <c r="W63" s="8"/>
      <c r="Y63" s="8"/>
      <c r="AA63" s="8"/>
    </row>
    <row r="64" spans="2:27" ht="21.95" customHeight="1" thickBot="1" x14ac:dyDescent="0.3">
      <c r="D64" s="162"/>
      <c r="E64" s="3"/>
      <c r="F64" s="2"/>
      <c r="H64" s="147" t="str">
        <f>Chronologie!F22</f>
        <v>Capitaine 31</v>
      </c>
      <c r="L64" s="13"/>
      <c r="U64" s="11"/>
    </row>
    <row r="65" spans="2:27" ht="21.95" customHeight="1" thickBot="1" x14ac:dyDescent="0.3">
      <c r="D65" s="162"/>
      <c r="E65" s="4"/>
      <c r="G65" s="113" t="str">
        <f>Chronologie!F45</f>
        <v>Perdant Partie 21</v>
      </c>
      <c r="H65" s="150" t="s">
        <v>739</v>
      </c>
      <c r="I65" s="113" t="str">
        <f>Chronologie!F44</f>
        <v>Gagnant Partie 21</v>
      </c>
      <c r="K65" s="4"/>
      <c r="L65" s="13"/>
      <c r="N65" s="4"/>
      <c r="O65" s="4"/>
      <c r="U65" s="4"/>
      <c r="W65" s="4"/>
      <c r="Y65" s="4"/>
      <c r="AA65" s="4"/>
    </row>
    <row r="66" spans="2:27" ht="21.95" customHeight="1" thickBot="1" x14ac:dyDescent="0.3">
      <c r="D66" s="162"/>
      <c r="E66" s="3"/>
      <c r="G66" s="5"/>
      <c r="H66" s="149" t="str">
        <f>Chronologie!H22</f>
        <v>Capitaine 32</v>
      </c>
      <c r="I66" s="6"/>
      <c r="L66" s="13"/>
      <c r="AA66" s="11"/>
    </row>
    <row r="67" spans="2:27" ht="21.95" customHeight="1" thickBot="1" x14ac:dyDescent="0.3">
      <c r="D67" s="162"/>
      <c r="E67" s="113" t="str">
        <f>Chronologie!F62</f>
        <v>Gagnant Partie 44</v>
      </c>
      <c r="G67" s="34" t="s">
        <v>760</v>
      </c>
      <c r="H67" s="11"/>
      <c r="I67" s="32" t="s">
        <v>759</v>
      </c>
      <c r="K67" s="113" t="str">
        <f>Chronologie!F63</f>
        <v>Gagnant Partie 43</v>
      </c>
      <c r="L67" s="13"/>
      <c r="Y67" s="7"/>
    </row>
    <row r="68" spans="2:27" ht="21.95" customHeight="1" thickBot="1" x14ac:dyDescent="0.3">
      <c r="D68" s="162"/>
      <c r="E68" s="5"/>
      <c r="F68" s="144" t="s">
        <v>89</v>
      </c>
      <c r="G68" s="9"/>
      <c r="H68" s="147" t="str">
        <f>Chronologie!F23</f>
        <v>Capitaine 33</v>
      </c>
      <c r="I68" s="10"/>
      <c r="J68" s="23" t="s">
        <v>237</v>
      </c>
      <c r="K68" s="6"/>
      <c r="L68" s="13"/>
      <c r="AA68" s="11"/>
    </row>
    <row r="69" spans="2:27" ht="21.95" customHeight="1" thickBot="1" x14ac:dyDescent="0.3">
      <c r="D69" s="162"/>
      <c r="E69" s="12"/>
      <c r="G69" s="113" t="str">
        <f>Chronologie!H45</f>
        <v>Perdant Partie 22</v>
      </c>
      <c r="H69" s="150" t="s">
        <v>740</v>
      </c>
      <c r="I69" s="113" t="str">
        <f>Chronologie!H44</f>
        <v>Gagnant Partie 22</v>
      </c>
      <c r="K69" s="13"/>
      <c r="L69" s="13"/>
      <c r="M69" s="4"/>
      <c r="N69" s="4"/>
      <c r="O69" s="4"/>
      <c r="U69" s="4"/>
      <c r="W69" s="4"/>
      <c r="Y69" s="4"/>
      <c r="AA69" s="4"/>
    </row>
    <row r="70" spans="2:27" ht="21.95" customHeight="1" thickBot="1" x14ac:dyDescent="0.3">
      <c r="D70" s="162"/>
      <c r="E70" s="12"/>
      <c r="H70" s="149" t="str">
        <f>Chronologie!H23</f>
        <v>Capitaine 34</v>
      </c>
      <c r="K70" s="13"/>
      <c r="L70" s="13"/>
    </row>
    <row r="71" spans="2:27" ht="21.95" customHeight="1" thickBot="1" x14ac:dyDescent="0.3">
      <c r="D71" s="146" t="str">
        <f>Chronologie!H72</f>
        <v>Gagnant Partie 61</v>
      </c>
      <c r="E71" s="35" t="s">
        <v>783</v>
      </c>
      <c r="F71" s="11"/>
      <c r="H71" s="11"/>
      <c r="K71" s="30" t="s">
        <v>790</v>
      </c>
      <c r="L71" s="145" t="str">
        <f>Chronologie!H68</f>
        <v>Gagnant Partie 62</v>
      </c>
      <c r="M71" s="8"/>
      <c r="N71" s="8"/>
      <c r="O71" s="8"/>
      <c r="S71" s="7"/>
      <c r="W71" s="8"/>
      <c r="Y71" s="8"/>
      <c r="AA71" s="8"/>
    </row>
    <row r="72" spans="2:27" ht="21.95" customHeight="1" thickBot="1" x14ac:dyDescent="0.3">
      <c r="E72" s="12"/>
      <c r="H72" s="147" t="str">
        <f>Chronologie!F24</f>
        <v>Capitaine 35</v>
      </c>
      <c r="K72" s="13"/>
      <c r="L72" s="12"/>
      <c r="U72" s="11"/>
    </row>
    <row r="73" spans="2:27" ht="21.95" customHeight="1" thickBot="1" x14ac:dyDescent="0.3">
      <c r="B73" s="4"/>
      <c r="E73" s="15"/>
      <c r="F73" s="4"/>
      <c r="G73" s="113" t="str">
        <f>Chronologie!F43</f>
        <v>Perdant Partie 23</v>
      </c>
      <c r="H73" s="150" t="s">
        <v>741</v>
      </c>
      <c r="I73" s="113" t="str">
        <f>Chronologie!F42</f>
        <v>Gagnant Partie 23</v>
      </c>
      <c r="K73" s="14"/>
      <c r="L73" s="15"/>
      <c r="M73" s="4"/>
      <c r="N73" s="4"/>
      <c r="O73" s="4"/>
      <c r="U73" s="4"/>
      <c r="W73" s="4"/>
      <c r="Y73" s="4"/>
      <c r="AA73" s="4"/>
    </row>
    <row r="74" spans="2:27" ht="21.95" customHeight="1" thickBot="1" x14ac:dyDescent="0.3">
      <c r="E74" s="9"/>
      <c r="F74" s="144" t="s">
        <v>641</v>
      </c>
      <c r="G74" s="5"/>
      <c r="H74" s="149" t="str">
        <f>Chronologie!H24</f>
        <v>Capitaine 36</v>
      </c>
      <c r="I74" s="6"/>
      <c r="J74" s="23" t="s">
        <v>644</v>
      </c>
      <c r="K74" s="10"/>
      <c r="L74" s="12"/>
    </row>
    <row r="75" spans="2:27" ht="21.95" customHeight="1" thickBot="1" x14ac:dyDescent="0.3">
      <c r="E75" s="113" t="str">
        <f>Chronologie!H62</f>
        <v>Gagnant Partie 42</v>
      </c>
      <c r="G75" s="34" t="s">
        <v>758</v>
      </c>
      <c r="H75" s="11"/>
      <c r="I75" s="32" t="s">
        <v>757</v>
      </c>
      <c r="K75" s="113" t="str">
        <f>Chronologie!H63</f>
        <v>Gagnant Partie 41</v>
      </c>
      <c r="L75" s="12"/>
      <c r="U75" s="7"/>
    </row>
    <row r="76" spans="2:27" ht="21.95" customHeight="1" thickBot="1" x14ac:dyDescent="0.3">
      <c r="F76" s="11"/>
      <c r="G76" s="9"/>
      <c r="H76" s="147" t="str">
        <f>Chronologie!F25</f>
        <v>Capitaine 37</v>
      </c>
      <c r="I76" s="10"/>
      <c r="J76" s="11"/>
      <c r="K76" s="11"/>
    </row>
    <row r="77" spans="2:27" ht="21.95" customHeight="1" thickBot="1" x14ac:dyDescent="0.3">
      <c r="F77" s="2"/>
      <c r="G77" s="113" t="str">
        <f>Chronologie!H43</f>
        <v>Perdant Partie 24</v>
      </c>
      <c r="H77" s="150" t="s">
        <v>742</v>
      </c>
      <c r="I77" s="113" t="str">
        <f>Chronologie!H42</f>
        <v>Gagnant Partie 24</v>
      </c>
      <c r="J77" s="4"/>
      <c r="K77" s="4"/>
      <c r="O77" s="4"/>
      <c r="U77" s="4"/>
      <c r="W77" s="4"/>
      <c r="Y77" s="4"/>
      <c r="AA77" s="4"/>
    </row>
    <row r="78" spans="2:27" ht="21.95" customHeight="1" thickBot="1" x14ac:dyDescent="0.3">
      <c r="C78" s="3"/>
      <c r="F78" s="2"/>
      <c r="H78" s="149" t="str">
        <f>Chronologie!H25</f>
        <v>Capitaine 38</v>
      </c>
      <c r="J78" s="2"/>
      <c r="K78" s="2"/>
    </row>
    <row r="79" spans="2:27" ht="21.95" customHeight="1" thickBot="1" x14ac:dyDescent="0.3">
      <c r="C79" s="125" t="s">
        <v>302</v>
      </c>
      <c r="F79" s="21"/>
      <c r="J79" s="19"/>
      <c r="K79" s="19"/>
      <c r="M79" s="125" t="s">
        <v>303</v>
      </c>
    </row>
    <row r="80" spans="2:27" ht="21.95" customHeight="1" thickBot="1" x14ac:dyDescent="0.3">
      <c r="C80" s="3"/>
      <c r="F80" s="147" t="str">
        <f>Chronologie!F34</f>
        <v>Perdant Partie 28</v>
      </c>
      <c r="G80" s="143" t="s">
        <v>238</v>
      </c>
      <c r="H80" s="11"/>
      <c r="I80" s="144" t="s">
        <v>239</v>
      </c>
      <c r="J80" s="147" t="str">
        <f>Chronologie!F35</f>
        <v>Perdant Partie 27</v>
      </c>
    </row>
    <row r="81" spans="1:27" ht="21.95" customHeight="1" thickBot="1" x14ac:dyDescent="0.3">
      <c r="B81" s="109"/>
      <c r="E81" s="113" t="str">
        <f>Chronologie!F60</f>
        <v>Gagnant Partie 33</v>
      </c>
      <c r="F81" s="151" t="s">
        <v>744</v>
      </c>
      <c r="G81" s="23"/>
      <c r="I81" s="144"/>
      <c r="J81" s="151" t="s">
        <v>743</v>
      </c>
      <c r="K81" s="113" t="str">
        <f>Chronologie!F61</f>
        <v>Gagnant Partie 34</v>
      </c>
      <c r="L81" s="4"/>
      <c r="M81" s="4"/>
      <c r="N81" s="4"/>
    </row>
    <row r="82" spans="1:27" ht="21.95" customHeight="1" thickBot="1" x14ac:dyDescent="0.3">
      <c r="E82" s="12"/>
      <c r="F82" s="149" t="str">
        <f>Chronologie!H34</f>
        <v>Perdant Partie 26</v>
      </c>
      <c r="G82" s="143" t="s">
        <v>42</v>
      </c>
      <c r="I82" s="144" t="s">
        <v>240</v>
      </c>
      <c r="J82" s="149" t="str">
        <f>Chronologie!H35</f>
        <v>Perdant Partie 25</v>
      </c>
      <c r="K82" s="6"/>
      <c r="N82" s="8"/>
    </row>
    <row r="83" spans="1:27" ht="21.95" customHeight="1" thickBot="1" x14ac:dyDescent="0.3">
      <c r="A83" s="3"/>
      <c r="C83" s="23"/>
      <c r="D83" s="146" t="str">
        <f>Chronologie!F71</f>
        <v>Gagnant Partie 59</v>
      </c>
      <c r="E83" s="35" t="s">
        <v>763</v>
      </c>
      <c r="F83" s="7"/>
      <c r="G83" s="109"/>
      <c r="I83" s="109"/>
      <c r="J83" s="8"/>
      <c r="K83" s="30" t="s">
        <v>771</v>
      </c>
      <c r="L83" s="145" t="str">
        <f>Chronologie!F67</f>
        <v>Gagnant Partie 60</v>
      </c>
      <c r="M83" s="8"/>
      <c r="N83" s="8"/>
      <c r="P83" s="3"/>
    </row>
    <row r="84" spans="1:27" ht="21.95" customHeight="1" thickBot="1" x14ac:dyDescent="0.3">
      <c r="A84" s="3"/>
      <c r="C84" s="23"/>
      <c r="D84" s="117"/>
      <c r="E84" s="12"/>
      <c r="K84" s="153"/>
      <c r="L84" s="245"/>
      <c r="M84" s="8"/>
      <c r="N84" s="8"/>
      <c r="P84" s="3"/>
    </row>
    <row r="85" spans="1:27" ht="21.95" customHeight="1" thickBot="1" x14ac:dyDescent="0.3">
      <c r="A85" s="3"/>
      <c r="C85" s="23"/>
      <c r="D85" s="117"/>
      <c r="E85" s="113" t="str">
        <f>Chronologie!H60</f>
        <v>Perdant Partie 45</v>
      </c>
      <c r="F85" s="143" t="s">
        <v>235</v>
      </c>
      <c r="J85" s="144" t="s">
        <v>234</v>
      </c>
      <c r="K85" s="113" t="str">
        <f>Chronologie!H61</f>
        <v>Perdant Partie 46</v>
      </c>
      <c r="L85" s="128"/>
      <c r="M85" s="8"/>
      <c r="N85" s="8"/>
      <c r="P85" s="3"/>
    </row>
    <row r="86" spans="1:27" ht="21.95" customHeight="1" thickBot="1" x14ac:dyDescent="0.3">
      <c r="A86" s="3"/>
      <c r="C86" s="23"/>
      <c r="D86" s="117"/>
      <c r="E86" s="109"/>
      <c r="F86" s="143"/>
      <c r="K86" s="109"/>
      <c r="L86" s="128"/>
      <c r="M86" s="8"/>
      <c r="N86" s="8"/>
      <c r="P86" s="3"/>
    </row>
    <row r="87" spans="1:27" ht="21.95" customHeight="1" thickBot="1" x14ac:dyDescent="0.3">
      <c r="C87" s="113" t="str">
        <f>Chronologie!F77</f>
        <v>Gagnant Partie 70</v>
      </c>
      <c r="D87" s="33" t="s">
        <v>766</v>
      </c>
      <c r="L87" s="31" t="s">
        <v>772</v>
      </c>
      <c r="M87" s="145" t="str">
        <f>Chronologie!F76</f>
        <v>Gagnant Partie 66</v>
      </c>
      <c r="N87" s="4"/>
      <c r="T87" s="11"/>
      <c r="U87" s="4"/>
      <c r="W87" s="4"/>
      <c r="Y87" s="4"/>
      <c r="AA87" s="4"/>
    </row>
    <row r="88" spans="1:27" ht="21.95" customHeight="1" thickBot="1" x14ac:dyDescent="0.3">
      <c r="A88" s="3"/>
      <c r="C88" s="244"/>
      <c r="D88" s="110"/>
      <c r="E88" s="3"/>
      <c r="F88" s="147" t="str">
        <f>Chronologie!F48</f>
        <v>Perdant Partie 32</v>
      </c>
      <c r="G88" s="24" t="s">
        <v>242</v>
      </c>
      <c r="I88" s="22" t="s">
        <v>243</v>
      </c>
      <c r="J88" s="147" t="str">
        <f>Chronologie!F49</f>
        <v>Gagnant Partie 31</v>
      </c>
      <c r="L88" s="127"/>
      <c r="M88" s="245"/>
      <c r="N88" s="4"/>
      <c r="P88" s="3"/>
      <c r="T88" s="11"/>
      <c r="U88" s="4"/>
      <c r="W88" s="4"/>
      <c r="Y88" s="4"/>
      <c r="AA88" s="4"/>
    </row>
    <row r="89" spans="1:27" ht="21.95" customHeight="1" thickBot="1" x14ac:dyDescent="0.3">
      <c r="A89" s="3"/>
      <c r="C89" s="142"/>
      <c r="E89" s="113" t="str">
        <f>Chronologie!F56</f>
        <v>Gagnant Partie 47</v>
      </c>
      <c r="F89" s="151" t="s">
        <v>764</v>
      </c>
      <c r="G89" s="24"/>
      <c r="I89" s="22"/>
      <c r="J89" s="151" t="s">
        <v>773</v>
      </c>
      <c r="K89" s="147" t="str">
        <f>Chronologie!F57</f>
        <v>Gagnant Partie 48</v>
      </c>
      <c r="L89" s="14"/>
      <c r="M89" s="128"/>
      <c r="N89" s="4"/>
      <c r="P89" s="3"/>
      <c r="T89" s="11"/>
      <c r="U89" s="4"/>
      <c r="W89" s="4"/>
      <c r="Y89" s="4"/>
      <c r="AA89" s="4"/>
    </row>
    <row r="90" spans="1:27" ht="21.95" customHeight="1" thickBot="1" x14ac:dyDescent="0.3">
      <c r="A90" s="3"/>
      <c r="C90" s="142"/>
      <c r="E90" s="12"/>
      <c r="F90" s="149" t="str">
        <f>Chronologie!H48</f>
        <v>Perdant Partie 30</v>
      </c>
      <c r="G90" s="24" t="s">
        <v>50</v>
      </c>
      <c r="I90" s="22" t="s">
        <v>245</v>
      </c>
      <c r="J90" s="149" t="str">
        <f>Chronologie!H49</f>
        <v>Gagnant Partie 29</v>
      </c>
      <c r="K90" s="6"/>
      <c r="L90" s="13"/>
      <c r="M90" s="128"/>
      <c r="N90" s="4"/>
      <c r="P90" s="3"/>
      <c r="T90" s="11"/>
      <c r="U90" s="4"/>
      <c r="W90" s="4"/>
      <c r="Y90" s="4"/>
      <c r="AA90" s="4"/>
    </row>
    <row r="91" spans="1:27" ht="21.95" customHeight="1" thickBot="1" x14ac:dyDescent="0.3">
      <c r="A91" s="3"/>
      <c r="C91" s="162"/>
      <c r="D91" s="146" t="str">
        <f>Chronologie!H71</f>
        <v>Gagnant Partie 55</v>
      </c>
      <c r="E91" s="35" t="s">
        <v>765</v>
      </c>
      <c r="G91" s="3"/>
      <c r="I91" s="3"/>
      <c r="K91" s="30" t="s">
        <v>747</v>
      </c>
      <c r="L91" s="113" t="str">
        <f>Chronologie!H67</f>
        <v>Gagnant Partie 56</v>
      </c>
      <c r="M91" s="13"/>
      <c r="P91" s="3"/>
      <c r="T91" s="11"/>
      <c r="U91" s="4"/>
      <c r="W91" s="4"/>
      <c r="Y91" s="4"/>
      <c r="AA91" s="4"/>
    </row>
    <row r="92" spans="1:27" ht="21.95" customHeight="1" thickBot="1" x14ac:dyDescent="0.3">
      <c r="A92" s="3"/>
      <c r="B92" s="20" t="s">
        <v>508</v>
      </c>
      <c r="C92" s="117"/>
      <c r="D92" s="109"/>
      <c r="E92" s="12"/>
      <c r="G92" s="3"/>
      <c r="I92" s="3"/>
      <c r="K92" s="153"/>
      <c r="L92" s="109"/>
      <c r="M92" s="14"/>
      <c r="N92" s="20" t="s">
        <v>508</v>
      </c>
      <c r="P92" s="3"/>
      <c r="T92" s="11"/>
      <c r="U92" s="4"/>
      <c r="W92" s="4"/>
      <c r="Y92" s="4"/>
      <c r="AA92" s="4"/>
    </row>
    <row r="93" spans="1:27" ht="21.95" customHeight="1" thickBot="1" x14ac:dyDescent="0.3">
      <c r="A93" s="3"/>
      <c r="B93" s="146" t="str">
        <f>Chronologie!F81</f>
        <v>Gagnant Partie 76</v>
      </c>
      <c r="C93" s="33" t="s">
        <v>770</v>
      </c>
      <c r="D93" s="109"/>
      <c r="E93" s="113" t="str">
        <f>Chronologie!H56</f>
        <v>Perdant Partie 20</v>
      </c>
      <c r="F93" s="143" t="s">
        <v>233</v>
      </c>
      <c r="G93" s="3"/>
      <c r="I93" s="3"/>
      <c r="J93" s="22" t="s">
        <v>236</v>
      </c>
      <c r="K93" s="149" t="str">
        <f>Chronologie!H57</f>
        <v>Perdant Partie 19</v>
      </c>
      <c r="L93" s="109"/>
      <c r="M93" s="31" t="s">
        <v>777</v>
      </c>
      <c r="N93" s="145" t="str">
        <f>Chronologie!F80</f>
        <v>Gagnant Partie 75</v>
      </c>
      <c r="P93" s="3"/>
      <c r="T93" s="11"/>
      <c r="U93" s="4"/>
      <c r="W93" s="4"/>
      <c r="Y93" s="4"/>
      <c r="AA93" s="4"/>
    </row>
    <row r="94" spans="1:27" ht="21.95" customHeight="1" thickBot="1" x14ac:dyDescent="0.3">
      <c r="B94" s="11" t="s">
        <v>241</v>
      </c>
      <c r="C94" s="117"/>
      <c r="D94" s="109"/>
      <c r="E94" s="24"/>
      <c r="F94" s="24"/>
      <c r="G94" s="3"/>
      <c r="I94" s="3"/>
      <c r="J94" s="22"/>
      <c r="L94" s="4"/>
      <c r="M94" s="14"/>
      <c r="N94" s="20" t="s">
        <v>244</v>
      </c>
      <c r="T94" s="11"/>
      <c r="U94" s="4"/>
      <c r="W94" s="4"/>
      <c r="Y94" s="4"/>
      <c r="AA94" s="4"/>
    </row>
    <row r="95" spans="1:27" ht="21.95" customHeight="1" thickBot="1" x14ac:dyDescent="0.3">
      <c r="C95" s="162"/>
      <c r="D95" s="109"/>
      <c r="E95" s="147" t="str">
        <f>Chronologie!F52</f>
        <v>Perdant Partie 40</v>
      </c>
      <c r="F95" s="24" t="s">
        <v>23</v>
      </c>
      <c r="I95" s="3"/>
      <c r="J95" s="22" t="s">
        <v>246</v>
      </c>
      <c r="K95" s="147" t="str">
        <f>Chronologie!F53</f>
        <v>Gagnant Partie 39</v>
      </c>
      <c r="L95" s="4"/>
      <c r="M95" s="13"/>
      <c r="T95" s="11"/>
      <c r="U95" s="4"/>
      <c r="W95" s="4"/>
      <c r="Y95" s="4"/>
      <c r="AA95" s="11"/>
    </row>
    <row r="96" spans="1:27" ht="21.95" customHeight="1" thickBot="1" x14ac:dyDescent="0.3">
      <c r="C96" s="116"/>
      <c r="D96" s="113" t="str">
        <f>Chronologie!F70</f>
        <v>Gagnant Partie 51</v>
      </c>
      <c r="E96" s="152" t="s">
        <v>767</v>
      </c>
      <c r="F96" s="24"/>
      <c r="I96" s="3"/>
      <c r="J96" s="22"/>
      <c r="K96" s="152" t="s">
        <v>774</v>
      </c>
      <c r="L96" s="113" t="str">
        <f>Chronologie!F66</f>
        <v>Gagnant Partie 52</v>
      </c>
      <c r="M96" s="17"/>
      <c r="N96" s="8"/>
      <c r="T96" s="11"/>
      <c r="Y96" s="7"/>
    </row>
    <row r="97" spans="1:27" ht="21.95" customHeight="1" thickBot="1" x14ac:dyDescent="0.3">
      <c r="C97" s="115"/>
      <c r="D97" s="114"/>
      <c r="E97" s="149" t="str">
        <f>Chronologie!H52</f>
        <v>Perdant Partie 38</v>
      </c>
      <c r="F97" s="24" t="s">
        <v>58</v>
      </c>
      <c r="I97" s="3"/>
      <c r="J97" s="22" t="s">
        <v>247</v>
      </c>
      <c r="K97" s="149" t="str">
        <f>Chronologie!H53</f>
        <v>Perdant Partie 37</v>
      </c>
      <c r="L97" s="25"/>
      <c r="M97" s="26"/>
      <c r="N97" s="4"/>
      <c r="T97" s="11"/>
      <c r="U97" s="4"/>
      <c r="W97" s="4"/>
      <c r="Y97" s="4"/>
      <c r="AA97" s="11"/>
    </row>
    <row r="98" spans="1:27" ht="21.95" customHeight="1" thickBot="1" x14ac:dyDescent="0.3">
      <c r="C98" s="113" t="str">
        <f>Chronologie!H77</f>
        <v>Gagnant Partie 69</v>
      </c>
      <c r="D98" s="33" t="s">
        <v>769</v>
      </c>
      <c r="E98" s="20"/>
      <c r="F98" s="24"/>
      <c r="I98" s="3"/>
      <c r="J98" s="22"/>
      <c r="K98" s="2"/>
      <c r="L98" s="31" t="s">
        <v>776</v>
      </c>
      <c r="M98" s="113" t="str">
        <f>Chronologie!H76</f>
        <v>Gagnant Partie 65</v>
      </c>
      <c r="T98" s="11"/>
      <c r="U98" s="7"/>
      <c r="Y98" s="8"/>
      <c r="AA98" s="8"/>
    </row>
    <row r="99" spans="1:27" ht="21.95" customHeight="1" thickBot="1" x14ac:dyDescent="0.3">
      <c r="C99" s="109"/>
      <c r="D99" s="115"/>
      <c r="E99" s="147" t="str">
        <f>Chronologie!F64</f>
        <v>Perdant Partie 44</v>
      </c>
      <c r="F99" s="24" t="s">
        <v>89</v>
      </c>
      <c r="I99" s="3"/>
      <c r="J99" s="22" t="s">
        <v>237</v>
      </c>
      <c r="K99" s="147" t="str">
        <f>Chronologie!F65</f>
        <v>Perdant Partie 43</v>
      </c>
      <c r="L99" s="26"/>
      <c r="M99" s="4"/>
      <c r="N99" s="4"/>
      <c r="T99" s="11"/>
      <c r="U99" s="4"/>
      <c r="W99" s="4"/>
      <c r="Y99" s="4"/>
      <c r="AA99" s="4"/>
    </row>
    <row r="100" spans="1:27" ht="21.95" customHeight="1" thickBot="1" x14ac:dyDescent="0.3">
      <c r="C100" s="23"/>
      <c r="D100" s="113" t="str">
        <f>Chronologie!H70</f>
        <v>Gagnant Partie 63</v>
      </c>
      <c r="E100" s="152" t="s">
        <v>768</v>
      </c>
      <c r="F100" s="24"/>
      <c r="I100" s="3"/>
      <c r="J100" s="22"/>
      <c r="K100" s="152" t="s">
        <v>775</v>
      </c>
      <c r="L100" s="113" t="str">
        <f>Chronologie!H66</f>
        <v>Gagnant Partie 64</v>
      </c>
      <c r="M100" s="8"/>
      <c r="N100" s="8"/>
      <c r="T100" s="11"/>
      <c r="W100" s="7"/>
    </row>
    <row r="101" spans="1:27" ht="21.95" customHeight="1" thickBot="1" x14ac:dyDescent="0.3">
      <c r="B101" s="109"/>
      <c r="E101" s="149" t="str">
        <f>Chronologie!H64</f>
        <v>Gagnant Partie 42</v>
      </c>
      <c r="F101" s="24" t="s">
        <v>641</v>
      </c>
      <c r="I101" s="3"/>
      <c r="J101" s="22" t="s">
        <v>644</v>
      </c>
      <c r="K101" s="149" t="str">
        <f>Chronologie!H65</f>
        <v>Perdant Partie 41</v>
      </c>
      <c r="L101" s="4"/>
      <c r="M101" s="4"/>
      <c r="N101" s="4"/>
      <c r="T101" s="11"/>
      <c r="U101" s="4"/>
      <c r="W101" s="4"/>
      <c r="Y101" s="4"/>
      <c r="AA101" s="4"/>
    </row>
    <row r="102" spans="1:27" ht="21.95" customHeight="1" x14ac:dyDescent="0.25">
      <c r="T102" s="11"/>
      <c r="U102" s="7"/>
      <c r="Y102" s="8"/>
      <c r="AA102" s="8"/>
    </row>
    <row r="103" spans="1:27" ht="50.1" customHeight="1" thickBot="1" x14ac:dyDescent="0.3">
      <c r="B103" s="141" t="s">
        <v>486</v>
      </c>
      <c r="T103" s="11"/>
      <c r="U103" s="7"/>
      <c r="Y103" s="8"/>
      <c r="AA103" s="8"/>
    </row>
    <row r="104" spans="1:27" s="164" customFormat="1" ht="45" customHeight="1" thickTop="1" thickBot="1" x14ac:dyDescent="0.3">
      <c r="A104" s="163"/>
      <c r="B104" s="129" t="s">
        <v>6</v>
      </c>
      <c r="C104" s="132" t="s">
        <v>0</v>
      </c>
      <c r="D104" s="132" t="s">
        <v>1</v>
      </c>
      <c r="E104" s="132" t="s">
        <v>2</v>
      </c>
      <c r="F104" s="131" t="s">
        <v>3</v>
      </c>
      <c r="G104" s="129" t="s">
        <v>7</v>
      </c>
      <c r="H104" s="130" t="s">
        <v>8</v>
      </c>
      <c r="I104" s="130" t="s">
        <v>9</v>
      </c>
      <c r="J104" s="130" t="s">
        <v>10</v>
      </c>
      <c r="K104" s="130" t="s">
        <v>11</v>
      </c>
      <c r="L104" s="130" t="s">
        <v>12</v>
      </c>
      <c r="M104" s="131" t="s">
        <v>511</v>
      </c>
      <c r="P104" s="163"/>
    </row>
    <row r="105" spans="1:27" s="164" customFormat="1" ht="45" customHeight="1" thickBot="1" x14ac:dyDescent="0.3">
      <c r="A105" s="163"/>
      <c r="B105" s="133" t="s">
        <v>452</v>
      </c>
      <c r="C105" s="134" t="str">
        <f>Distribution!E3</f>
        <v>Capitaine 1</v>
      </c>
      <c r="D105" s="134" t="str">
        <f>Distribution!F3</f>
        <v>Troisième 1</v>
      </c>
      <c r="E105" s="134" t="str">
        <f>Distribution!G3</f>
        <v>Deuxième 1</v>
      </c>
      <c r="F105" s="136" t="str">
        <f>Distribution!H3</f>
        <v>Premier 1</v>
      </c>
      <c r="G105" s="133" t="s">
        <v>673</v>
      </c>
      <c r="H105" s="135" t="s">
        <v>677</v>
      </c>
      <c r="I105" s="165" t="s">
        <v>693</v>
      </c>
      <c r="J105" s="165" t="s">
        <v>694</v>
      </c>
      <c r="K105" s="165" t="s">
        <v>695</v>
      </c>
      <c r="L105" s="165" t="s">
        <v>689</v>
      </c>
      <c r="M105" s="166" t="s">
        <v>794</v>
      </c>
      <c r="P105" s="163"/>
    </row>
    <row r="106" spans="1:27" s="164" customFormat="1" ht="45" customHeight="1" thickBot="1" x14ac:dyDescent="0.3">
      <c r="A106" s="163"/>
      <c r="B106" s="133" t="s">
        <v>453</v>
      </c>
      <c r="C106" s="134" t="str">
        <f>Distribution!E4</f>
        <v>Capitaine 2</v>
      </c>
      <c r="D106" s="134" t="str">
        <f>Distribution!F4</f>
        <v>Troisième 2</v>
      </c>
      <c r="E106" s="134" t="str">
        <f>Distribution!G4</f>
        <v>Deuxième 2</v>
      </c>
      <c r="F106" s="136" t="str">
        <f>Distribution!H4</f>
        <v>Premier 2</v>
      </c>
      <c r="G106" s="133" t="s">
        <v>673</v>
      </c>
      <c r="H106" s="135" t="s">
        <v>677</v>
      </c>
      <c r="I106" s="165" t="s">
        <v>693</v>
      </c>
      <c r="J106" s="165" t="s">
        <v>694</v>
      </c>
      <c r="K106" s="165" t="s">
        <v>695</v>
      </c>
      <c r="L106" s="165" t="s">
        <v>689</v>
      </c>
      <c r="M106" s="166" t="s">
        <v>794</v>
      </c>
      <c r="P106" s="163"/>
    </row>
    <row r="107" spans="1:27" s="164" customFormat="1" ht="45" customHeight="1" thickBot="1" x14ac:dyDescent="0.3">
      <c r="A107" s="163"/>
      <c r="B107" s="133" t="s">
        <v>454</v>
      </c>
      <c r="C107" s="134" t="str">
        <f>Distribution!E5</f>
        <v>Capitaine 3</v>
      </c>
      <c r="D107" s="134" t="str">
        <f>Distribution!F5</f>
        <v>Troisième 3</v>
      </c>
      <c r="E107" s="134" t="str">
        <f>Distribution!G5</f>
        <v>Deuxième 3</v>
      </c>
      <c r="F107" s="136" t="str">
        <f>Distribution!H5</f>
        <v>Premier 3</v>
      </c>
      <c r="G107" s="133" t="s">
        <v>673</v>
      </c>
      <c r="H107" s="135" t="s">
        <v>677</v>
      </c>
      <c r="I107" s="165" t="s">
        <v>693</v>
      </c>
      <c r="J107" s="165" t="s">
        <v>694</v>
      </c>
      <c r="K107" s="165" t="s">
        <v>695</v>
      </c>
      <c r="L107" s="165" t="s">
        <v>689</v>
      </c>
      <c r="M107" s="166" t="s">
        <v>794</v>
      </c>
      <c r="P107" s="163"/>
    </row>
    <row r="108" spans="1:27" s="164" customFormat="1" ht="45" customHeight="1" thickBot="1" x14ac:dyDescent="0.3">
      <c r="A108" s="163"/>
      <c r="B108" s="133" t="s">
        <v>455</v>
      </c>
      <c r="C108" s="134" t="str">
        <f>Distribution!E6</f>
        <v>Capitaine 4</v>
      </c>
      <c r="D108" s="134" t="str">
        <f>Distribution!F6</f>
        <v>Troisième 4</v>
      </c>
      <c r="E108" s="134" t="str">
        <f>Distribution!G6</f>
        <v>Deuxième 4</v>
      </c>
      <c r="F108" s="136" t="str">
        <f>Distribution!H6</f>
        <v>Premier 4</v>
      </c>
      <c r="G108" s="133" t="s">
        <v>673</v>
      </c>
      <c r="H108" s="135" t="s">
        <v>677</v>
      </c>
      <c r="I108" s="165" t="s">
        <v>693</v>
      </c>
      <c r="J108" s="165" t="s">
        <v>694</v>
      </c>
      <c r="K108" s="165" t="s">
        <v>695</v>
      </c>
      <c r="L108" s="165" t="s">
        <v>689</v>
      </c>
      <c r="M108" s="166" t="s">
        <v>794</v>
      </c>
      <c r="P108" s="163"/>
    </row>
    <row r="109" spans="1:27" s="164" customFormat="1" ht="45" customHeight="1" thickBot="1" x14ac:dyDescent="0.3">
      <c r="A109" s="163"/>
      <c r="B109" s="133" t="s">
        <v>456</v>
      </c>
      <c r="C109" s="134" t="str">
        <f>Distribution!E7</f>
        <v>Capitaine 5</v>
      </c>
      <c r="D109" s="134" t="str">
        <f>Distribution!F7</f>
        <v>Troisième 5</v>
      </c>
      <c r="E109" s="134" t="str">
        <f>Distribution!G7</f>
        <v>Deuxième 5</v>
      </c>
      <c r="F109" s="136" t="str">
        <f>Distribution!H7</f>
        <v>Premier 5</v>
      </c>
      <c r="G109" s="133" t="s">
        <v>673</v>
      </c>
      <c r="H109" s="135" t="s">
        <v>677</v>
      </c>
      <c r="I109" s="165" t="s">
        <v>693</v>
      </c>
      <c r="J109" s="165" t="s">
        <v>694</v>
      </c>
      <c r="K109" s="165" t="s">
        <v>695</v>
      </c>
      <c r="L109" s="165" t="s">
        <v>689</v>
      </c>
      <c r="M109" s="166" t="s">
        <v>794</v>
      </c>
      <c r="P109" s="163"/>
    </row>
    <row r="110" spans="1:27" s="164" customFormat="1" ht="45" customHeight="1" thickBot="1" x14ac:dyDescent="0.3">
      <c r="A110" s="163"/>
      <c r="B110" s="133" t="s">
        <v>457</v>
      </c>
      <c r="C110" s="134" t="str">
        <f>Distribution!E8</f>
        <v>Capitaine 6</v>
      </c>
      <c r="D110" s="134" t="str">
        <f>Distribution!F8</f>
        <v>Troisième 6</v>
      </c>
      <c r="E110" s="134" t="str">
        <f>Distribution!G8</f>
        <v>Deuxième 6</v>
      </c>
      <c r="F110" s="136" t="str">
        <f>Distribution!H8</f>
        <v>Premier 6</v>
      </c>
      <c r="G110" s="133" t="s">
        <v>673</v>
      </c>
      <c r="H110" s="135" t="s">
        <v>677</v>
      </c>
      <c r="I110" s="165" t="s">
        <v>693</v>
      </c>
      <c r="J110" s="165" t="s">
        <v>694</v>
      </c>
      <c r="K110" s="165" t="s">
        <v>695</v>
      </c>
      <c r="L110" s="165" t="s">
        <v>689</v>
      </c>
      <c r="M110" s="166" t="s">
        <v>794</v>
      </c>
      <c r="P110" s="163"/>
    </row>
    <row r="111" spans="1:27" s="164" customFormat="1" ht="45" customHeight="1" thickBot="1" x14ac:dyDescent="0.3">
      <c r="A111" s="163"/>
      <c r="B111" s="133" t="s">
        <v>458</v>
      </c>
      <c r="C111" s="134" t="str">
        <f>Distribution!E9</f>
        <v>Capitaine 7</v>
      </c>
      <c r="D111" s="134" t="str">
        <f>Distribution!F9</f>
        <v>Troisième 7</v>
      </c>
      <c r="E111" s="134" t="str">
        <f>Distribution!G9</f>
        <v>Deuxième 7</v>
      </c>
      <c r="F111" s="136" t="str">
        <f>Distribution!H9</f>
        <v>Premier 7</v>
      </c>
      <c r="G111" s="133" t="s">
        <v>673</v>
      </c>
      <c r="H111" s="135" t="s">
        <v>677</v>
      </c>
      <c r="I111" s="165" t="s">
        <v>693</v>
      </c>
      <c r="J111" s="165" t="s">
        <v>694</v>
      </c>
      <c r="K111" s="165" t="s">
        <v>695</v>
      </c>
      <c r="L111" s="165" t="s">
        <v>689</v>
      </c>
      <c r="M111" s="166" t="s">
        <v>794</v>
      </c>
      <c r="P111" s="163"/>
    </row>
    <row r="112" spans="1:27" s="164" customFormat="1" ht="45" customHeight="1" thickBot="1" x14ac:dyDescent="0.3">
      <c r="A112" s="163"/>
      <c r="B112" s="133" t="s">
        <v>459</v>
      </c>
      <c r="C112" s="134" t="str">
        <f>Distribution!E10</f>
        <v>Capitaine 8</v>
      </c>
      <c r="D112" s="134" t="str">
        <f>Distribution!F10</f>
        <v>Troisième 8</v>
      </c>
      <c r="E112" s="134" t="str">
        <f>Distribution!G10</f>
        <v>Deuxième 8</v>
      </c>
      <c r="F112" s="136" t="str">
        <f>Distribution!H10</f>
        <v>Premier 8</v>
      </c>
      <c r="G112" s="133" t="s">
        <v>673</v>
      </c>
      <c r="H112" s="135" t="s">
        <v>677</v>
      </c>
      <c r="I112" s="165" t="s">
        <v>693</v>
      </c>
      <c r="J112" s="165" t="s">
        <v>694</v>
      </c>
      <c r="K112" s="165" t="s">
        <v>695</v>
      </c>
      <c r="L112" s="165" t="s">
        <v>689</v>
      </c>
      <c r="M112" s="166" t="s">
        <v>794</v>
      </c>
      <c r="P112" s="163"/>
    </row>
    <row r="113" spans="1:16" s="164" customFormat="1" ht="45" customHeight="1" thickBot="1" x14ac:dyDescent="0.3">
      <c r="A113" s="163"/>
      <c r="B113" s="133" t="s">
        <v>460</v>
      </c>
      <c r="C113" s="134" t="str">
        <f>Distribution!E11</f>
        <v>Capitaine 9</v>
      </c>
      <c r="D113" s="134" t="str">
        <f>Distribution!F11</f>
        <v>Troisième 9</v>
      </c>
      <c r="E113" s="134" t="str">
        <f>Distribution!G11</f>
        <v>Deuxième 9</v>
      </c>
      <c r="F113" s="136" t="str">
        <f>Distribution!H11</f>
        <v>Premier 9</v>
      </c>
      <c r="G113" s="133" t="s">
        <v>674</v>
      </c>
      <c r="H113" s="135" t="s">
        <v>679</v>
      </c>
      <c r="I113" s="165" t="s">
        <v>693</v>
      </c>
      <c r="J113" s="165" t="s">
        <v>690</v>
      </c>
      <c r="K113" s="165" t="s">
        <v>691</v>
      </c>
      <c r="L113" s="165" t="s">
        <v>689</v>
      </c>
      <c r="M113" s="166" t="s">
        <v>794</v>
      </c>
      <c r="P113" s="163"/>
    </row>
    <row r="114" spans="1:16" s="164" customFormat="1" ht="45" customHeight="1" thickBot="1" x14ac:dyDescent="0.3">
      <c r="A114" s="163"/>
      <c r="B114" s="133" t="s">
        <v>461</v>
      </c>
      <c r="C114" s="134" t="str">
        <f>Distribution!E12</f>
        <v>Capitaine 10</v>
      </c>
      <c r="D114" s="134" t="str">
        <f>Distribution!F12</f>
        <v>Troisième 10</v>
      </c>
      <c r="E114" s="134" t="str">
        <f>Distribution!G12</f>
        <v>Deuxième 10</v>
      </c>
      <c r="F114" s="136" t="str">
        <f>Distribution!H12</f>
        <v>Premier 10</v>
      </c>
      <c r="G114" s="133" t="s">
        <v>674</v>
      </c>
      <c r="H114" s="135" t="s">
        <v>679</v>
      </c>
      <c r="I114" s="165" t="s">
        <v>693</v>
      </c>
      <c r="J114" s="165" t="s">
        <v>690</v>
      </c>
      <c r="K114" s="165" t="s">
        <v>691</v>
      </c>
      <c r="L114" s="165" t="s">
        <v>689</v>
      </c>
      <c r="M114" s="166" t="s">
        <v>794</v>
      </c>
      <c r="P114" s="163"/>
    </row>
    <row r="115" spans="1:16" s="164" customFormat="1" ht="45" customHeight="1" thickBot="1" x14ac:dyDescent="0.3">
      <c r="A115" s="163"/>
      <c r="B115" s="133" t="s">
        <v>462</v>
      </c>
      <c r="C115" s="134" t="str">
        <f>Distribution!E13</f>
        <v>Capitaine 11</v>
      </c>
      <c r="D115" s="134" t="str">
        <f>Distribution!F13</f>
        <v>Troisième 11</v>
      </c>
      <c r="E115" s="134" t="str">
        <f>Distribution!G13</f>
        <v>Deuxième 11</v>
      </c>
      <c r="F115" s="136" t="str">
        <f>Distribution!H13</f>
        <v>Premier 11</v>
      </c>
      <c r="G115" s="133" t="s">
        <v>674</v>
      </c>
      <c r="H115" s="135" t="s">
        <v>679</v>
      </c>
      <c r="I115" s="165" t="s">
        <v>693</v>
      </c>
      <c r="J115" s="165" t="s">
        <v>690</v>
      </c>
      <c r="K115" s="165" t="s">
        <v>691</v>
      </c>
      <c r="L115" s="165" t="s">
        <v>689</v>
      </c>
      <c r="M115" s="166" t="s">
        <v>794</v>
      </c>
      <c r="P115" s="163"/>
    </row>
    <row r="116" spans="1:16" s="164" customFormat="1" ht="45" customHeight="1" thickBot="1" x14ac:dyDescent="0.3">
      <c r="A116" s="163"/>
      <c r="B116" s="133" t="s">
        <v>463</v>
      </c>
      <c r="C116" s="134" t="str">
        <f>Distribution!E14</f>
        <v>Capitaine 12</v>
      </c>
      <c r="D116" s="134" t="str">
        <f>Distribution!F14</f>
        <v>Troisième 12</v>
      </c>
      <c r="E116" s="134" t="str">
        <f>Distribution!G14</f>
        <v>Deuxième 12</v>
      </c>
      <c r="F116" s="136" t="str">
        <f>Distribution!H14</f>
        <v>Premier 12</v>
      </c>
      <c r="G116" s="133" t="s">
        <v>674</v>
      </c>
      <c r="H116" s="135" t="s">
        <v>679</v>
      </c>
      <c r="I116" s="165" t="s">
        <v>693</v>
      </c>
      <c r="J116" s="165" t="s">
        <v>690</v>
      </c>
      <c r="K116" s="165" t="s">
        <v>691</v>
      </c>
      <c r="L116" s="165" t="s">
        <v>689</v>
      </c>
      <c r="M116" s="166" t="s">
        <v>794</v>
      </c>
      <c r="P116" s="163"/>
    </row>
    <row r="117" spans="1:16" s="164" customFormat="1" ht="45" customHeight="1" thickBot="1" x14ac:dyDescent="0.3">
      <c r="A117" s="163"/>
      <c r="B117" s="133" t="s">
        <v>464</v>
      </c>
      <c r="C117" s="134" t="str">
        <f>Distribution!E15</f>
        <v>Capitaine 13</v>
      </c>
      <c r="D117" s="134" t="str">
        <f>Distribution!F15</f>
        <v>Troisième 13</v>
      </c>
      <c r="E117" s="134" t="str">
        <f>Distribution!G15</f>
        <v>Deuxième 13</v>
      </c>
      <c r="F117" s="136" t="str">
        <f>Distribution!H15</f>
        <v>Premier 13</v>
      </c>
      <c r="G117" s="133" t="s">
        <v>674</v>
      </c>
      <c r="H117" s="135" t="s">
        <v>688</v>
      </c>
      <c r="I117" s="135" t="s">
        <v>681</v>
      </c>
      <c r="J117" s="135" t="s">
        <v>692</v>
      </c>
      <c r="K117" s="135" t="s">
        <v>684</v>
      </c>
      <c r="L117" s="135"/>
      <c r="M117" s="136">
        <v>6</v>
      </c>
      <c r="P117" s="163"/>
    </row>
    <row r="118" spans="1:16" s="164" customFormat="1" ht="45" customHeight="1" thickBot="1" x14ac:dyDescent="0.3">
      <c r="A118" s="163"/>
      <c r="B118" s="133" t="s">
        <v>465</v>
      </c>
      <c r="C118" s="134" t="str">
        <f>Distribution!E16</f>
        <v>Capitaine 14</v>
      </c>
      <c r="D118" s="134" t="str">
        <f>Distribution!F16</f>
        <v>Troisième 14</v>
      </c>
      <c r="E118" s="134" t="str">
        <f>Distribution!G16</f>
        <v>Deuxième 14</v>
      </c>
      <c r="F118" s="136" t="str">
        <f>Distribution!H16</f>
        <v>Premier 14</v>
      </c>
      <c r="G118" s="133" t="s">
        <v>674</v>
      </c>
      <c r="H118" s="135" t="s">
        <v>688</v>
      </c>
      <c r="I118" s="135" t="s">
        <v>681</v>
      </c>
      <c r="J118" s="135" t="s">
        <v>692</v>
      </c>
      <c r="K118" s="135" t="s">
        <v>684</v>
      </c>
      <c r="L118" s="135"/>
      <c r="M118" s="136">
        <v>6</v>
      </c>
      <c r="P118" s="163"/>
    </row>
    <row r="119" spans="1:16" s="164" customFormat="1" ht="45" customHeight="1" thickBot="1" x14ac:dyDescent="0.3">
      <c r="A119" s="163"/>
      <c r="B119" s="133" t="s">
        <v>466</v>
      </c>
      <c r="C119" s="134" t="str">
        <f>Distribution!E17</f>
        <v>Capitaine 15</v>
      </c>
      <c r="D119" s="134" t="str">
        <f>Distribution!F17</f>
        <v>Troisième 15</v>
      </c>
      <c r="E119" s="134" t="str">
        <f>Distribution!G17</f>
        <v>Deuxième 15</v>
      </c>
      <c r="F119" s="136" t="str">
        <f>Distribution!H17</f>
        <v>Premier 15</v>
      </c>
      <c r="G119" s="133" t="s">
        <v>675</v>
      </c>
      <c r="H119" s="135" t="s">
        <v>685</v>
      </c>
      <c r="I119" s="135" t="s">
        <v>683</v>
      </c>
      <c r="J119" s="135" t="s">
        <v>692</v>
      </c>
      <c r="K119" s="135" t="s">
        <v>684</v>
      </c>
      <c r="L119" s="135"/>
      <c r="M119" s="136">
        <v>6</v>
      </c>
      <c r="P119" s="163"/>
    </row>
    <row r="120" spans="1:16" s="164" customFormat="1" ht="45" customHeight="1" thickBot="1" x14ac:dyDescent="0.3">
      <c r="A120" s="163"/>
      <c r="B120" s="133" t="s">
        <v>467</v>
      </c>
      <c r="C120" s="134" t="str">
        <f>Distribution!E18</f>
        <v>Capitaine 16</v>
      </c>
      <c r="D120" s="134" t="str">
        <f>Distribution!F18</f>
        <v>Troisième 16</v>
      </c>
      <c r="E120" s="134" t="str">
        <f>Distribution!G18</f>
        <v>Deuxième 16</v>
      </c>
      <c r="F120" s="136" t="str">
        <f>Distribution!H18</f>
        <v>Premier 16</v>
      </c>
      <c r="G120" s="133" t="s">
        <v>675</v>
      </c>
      <c r="H120" s="135" t="s">
        <v>685</v>
      </c>
      <c r="I120" s="135" t="s">
        <v>683</v>
      </c>
      <c r="J120" s="135" t="s">
        <v>692</v>
      </c>
      <c r="K120" s="135" t="s">
        <v>684</v>
      </c>
      <c r="L120" s="135"/>
      <c r="M120" s="136">
        <v>6</v>
      </c>
      <c r="P120" s="163"/>
    </row>
    <row r="121" spans="1:16" s="164" customFormat="1" ht="45" customHeight="1" thickBot="1" x14ac:dyDescent="0.3">
      <c r="A121" s="163"/>
      <c r="B121" s="133" t="s">
        <v>468</v>
      </c>
      <c r="C121" s="134" t="str">
        <f>Distribution!E19</f>
        <v>Capitaine 17</v>
      </c>
      <c r="D121" s="134" t="str">
        <f>Distribution!F19</f>
        <v>Troisième 17</v>
      </c>
      <c r="E121" s="134" t="str">
        <f>Distribution!G19</f>
        <v>Deuxième 17</v>
      </c>
      <c r="F121" s="136" t="str">
        <f>Distribution!H19</f>
        <v>Premier 17</v>
      </c>
      <c r="G121" s="133" t="s">
        <v>675</v>
      </c>
      <c r="H121" s="135" t="s">
        <v>685</v>
      </c>
      <c r="I121" s="135" t="s">
        <v>683</v>
      </c>
      <c r="J121" s="135" t="s">
        <v>692</v>
      </c>
      <c r="K121" s="135" t="s">
        <v>684</v>
      </c>
      <c r="L121" s="135"/>
      <c r="M121" s="136">
        <v>5</v>
      </c>
      <c r="P121" s="163"/>
    </row>
    <row r="122" spans="1:16" s="164" customFormat="1" ht="45" customHeight="1" thickBot="1" x14ac:dyDescent="0.3">
      <c r="A122" s="163"/>
      <c r="B122" s="133" t="s">
        <v>469</v>
      </c>
      <c r="C122" s="134" t="str">
        <f>Distribution!E20</f>
        <v>Capitaine 18</v>
      </c>
      <c r="D122" s="134" t="str">
        <f>Distribution!F20</f>
        <v>Troisième 18</v>
      </c>
      <c r="E122" s="134" t="str">
        <f>Distribution!G20</f>
        <v>Deuxième 18</v>
      </c>
      <c r="F122" s="136" t="str">
        <f>Distribution!H20</f>
        <v>Premier 18</v>
      </c>
      <c r="G122" s="133" t="s">
        <v>675</v>
      </c>
      <c r="H122" s="135" t="s">
        <v>685</v>
      </c>
      <c r="I122" s="135" t="s">
        <v>683</v>
      </c>
      <c r="J122" s="135" t="s">
        <v>692</v>
      </c>
      <c r="K122" s="135" t="s">
        <v>684</v>
      </c>
      <c r="L122" s="135"/>
      <c r="M122" s="136">
        <v>5</v>
      </c>
      <c r="P122" s="163"/>
    </row>
    <row r="123" spans="1:16" s="164" customFormat="1" ht="45" customHeight="1" thickBot="1" x14ac:dyDescent="0.3">
      <c r="A123" s="163"/>
      <c r="B123" s="133" t="s">
        <v>470</v>
      </c>
      <c r="C123" s="134" t="str">
        <f>Distribution!E21</f>
        <v>Capitaine 19</v>
      </c>
      <c r="D123" s="134" t="str">
        <f>Distribution!F21</f>
        <v>Troisième 19</v>
      </c>
      <c r="E123" s="134" t="str">
        <f>Distribution!G21</f>
        <v>Deuxième 19</v>
      </c>
      <c r="F123" s="136" t="str">
        <f>Distribution!H21</f>
        <v>Premier 19</v>
      </c>
      <c r="G123" s="133" t="s">
        <v>675</v>
      </c>
      <c r="H123" s="135" t="s">
        <v>685</v>
      </c>
      <c r="I123" s="135" t="s">
        <v>683</v>
      </c>
      <c r="J123" s="135" t="s">
        <v>692</v>
      </c>
      <c r="K123" s="135" t="s">
        <v>684</v>
      </c>
      <c r="L123" s="135"/>
      <c r="M123" s="136">
        <v>5</v>
      </c>
      <c r="P123" s="163"/>
    </row>
    <row r="124" spans="1:16" s="164" customFormat="1" ht="45" customHeight="1" thickBot="1" x14ac:dyDescent="0.3">
      <c r="A124" s="163"/>
      <c r="B124" s="133" t="s">
        <v>471</v>
      </c>
      <c r="C124" s="134" t="str">
        <f>Distribution!E22</f>
        <v>Capitaine 20</v>
      </c>
      <c r="D124" s="134" t="str">
        <f>Distribution!F22</f>
        <v>Troisième 20</v>
      </c>
      <c r="E124" s="134" t="str">
        <f>Distribution!G22</f>
        <v>Deuxième 20</v>
      </c>
      <c r="F124" s="136" t="str">
        <f>Distribution!H22</f>
        <v>Premier 20</v>
      </c>
      <c r="G124" s="133" t="s">
        <v>675</v>
      </c>
      <c r="H124" s="135" t="s">
        <v>685</v>
      </c>
      <c r="I124" s="135" t="s">
        <v>683</v>
      </c>
      <c r="J124" s="135" t="s">
        <v>692</v>
      </c>
      <c r="K124" s="135" t="s">
        <v>684</v>
      </c>
      <c r="L124" s="135"/>
      <c r="M124" s="136">
        <v>5</v>
      </c>
      <c r="P124" s="163"/>
    </row>
    <row r="125" spans="1:16" s="164" customFormat="1" ht="45" customHeight="1" thickBot="1" x14ac:dyDescent="0.3">
      <c r="A125" s="163"/>
      <c r="B125" s="133" t="s">
        <v>472</v>
      </c>
      <c r="C125" s="134" t="str">
        <f>Distribution!E23</f>
        <v>Capitaine 21</v>
      </c>
      <c r="D125" s="134" t="str">
        <f>Distribution!F23</f>
        <v>Troisième 21</v>
      </c>
      <c r="E125" s="134" t="str">
        <f>Distribution!G23</f>
        <v>Deuxième 21</v>
      </c>
      <c r="F125" s="136" t="str">
        <f>Distribution!H23</f>
        <v>Premier 21</v>
      </c>
      <c r="G125" s="133" t="s">
        <v>675</v>
      </c>
      <c r="H125" s="135" t="s">
        <v>685</v>
      </c>
      <c r="I125" s="135" t="s">
        <v>683</v>
      </c>
      <c r="J125" s="135" t="s">
        <v>692</v>
      </c>
      <c r="K125" s="135" t="s">
        <v>684</v>
      </c>
      <c r="L125" s="135"/>
      <c r="M125" s="136">
        <v>5</v>
      </c>
      <c r="P125" s="163"/>
    </row>
    <row r="126" spans="1:16" s="164" customFormat="1" ht="45" customHeight="1" thickBot="1" x14ac:dyDescent="0.3">
      <c r="A126" s="163"/>
      <c r="B126" s="133" t="s">
        <v>473</v>
      </c>
      <c r="C126" s="134" t="str">
        <f>Distribution!E24</f>
        <v>Capitaine 22</v>
      </c>
      <c r="D126" s="134" t="str">
        <f>Distribution!F24</f>
        <v>Troisième 22</v>
      </c>
      <c r="E126" s="134" t="str">
        <f>Distribution!G24</f>
        <v>Deuxième 22</v>
      </c>
      <c r="F126" s="136" t="str">
        <f>Distribution!H24</f>
        <v>Premier 22</v>
      </c>
      <c r="G126" s="133" t="s">
        <v>675</v>
      </c>
      <c r="H126" s="135" t="s">
        <v>685</v>
      </c>
      <c r="I126" s="135" t="s">
        <v>683</v>
      </c>
      <c r="J126" s="135" t="s">
        <v>692</v>
      </c>
      <c r="K126" s="135" t="s">
        <v>684</v>
      </c>
      <c r="L126" s="135"/>
      <c r="M126" s="136">
        <v>5</v>
      </c>
      <c r="P126" s="163"/>
    </row>
    <row r="127" spans="1:16" s="164" customFormat="1" ht="45" customHeight="1" thickBot="1" x14ac:dyDescent="0.3">
      <c r="A127" s="163"/>
      <c r="B127" s="133" t="s">
        <v>474</v>
      </c>
      <c r="C127" s="134" t="str">
        <f>Distribution!E25</f>
        <v>Capitaine 23</v>
      </c>
      <c r="D127" s="134" t="str">
        <f>Distribution!F25</f>
        <v>Troisième 23</v>
      </c>
      <c r="E127" s="134" t="str">
        <f>Distribution!G25</f>
        <v>Deuxième 23</v>
      </c>
      <c r="F127" s="136" t="str">
        <f>Distribution!H25</f>
        <v>Premier 23</v>
      </c>
      <c r="G127" s="133" t="s">
        <v>676</v>
      </c>
      <c r="H127" s="135" t="s">
        <v>678</v>
      </c>
      <c r="I127" s="135" t="s">
        <v>686</v>
      </c>
      <c r="J127" s="135" t="s">
        <v>681</v>
      </c>
      <c r="K127" s="135" t="s">
        <v>692</v>
      </c>
      <c r="L127" s="135" t="s">
        <v>684</v>
      </c>
      <c r="M127" s="136">
        <v>5</v>
      </c>
      <c r="P127" s="163"/>
    </row>
    <row r="128" spans="1:16" s="164" customFormat="1" ht="45" customHeight="1" thickBot="1" x14ac:dyDescent="0.3">
      <c r="A128" s="163"/>
      <c r="B128" s="133" t="s">
        <v>475</v>
      </c>
      <c r="C128" s="134" t="str">
        <f>Distribution!E26</f>
        <v>Capitaine 24</v>
      </c>
      <c r="D128" s="134" t="str">
        <f>Distribution!F26</f>
        <v>Troisième 24</v>
      </c>
      <c r="E128" s="134" t="str">
        <f>Distribution!G26</f>
        <v>Deuxième 24</v>
      </c>
      <c r="F128" s="136" t="str">
        <f>Distribution!H26</f>
        <v>Premier 24</v>
      </c>
      <c r="G128" s="133" t="s">
        <v>676</v>
      </c>
      <c r="H128" s="135" t="s">
        <v>678</v>
      </c>
      <c r="I128" s="135" t="s">
        <v>686</v>
      </c>
      <c r="J128" s="135" t="s">
        <v>681</v>
      </c>
      <c r="K128" s="135" t="s">
        <v>692</v>
      </c>
      <c r="L128" s="135" t="s">
        <v>684</v>
      </c>
      <c r="M128" s="136">
        <v>5</v>
      </c>
      <c r="P128" s="163"/>
    </row>
    <row r="129" spans="1:16" s="164" customFormat="1" ht="45" customHeight="1" thickBot="1" x14ac:dyDescent="0.3">
      <c r="A129" s="163"/>
      <c r="B129" s="133" t="s">
        <v>476</v>
      </c>
      <c r="C129" s="134" t="str">
        <f>Distribution!E27</f>
        <v>Capitaine 25</v>
      </c>
      <c r="D129" s="134" t="str">
        <f>Distribution!F27</f>
        <v>Troisième 25</v>
      </c>
      <c r="E129" s="134" t="str">
        <f>Distribution!G27</f>
        <v>Deuxième 25</v>
      </c>
      <c r="F129" s="136" t="str">
        <f>Distribution!H27</f>
        <v>Premier 25</v>
      </c>
      <c r="G129" s="133" t="s">
        <v>676</v>
      </c>
      <c r="H129" s="135" t="s">
        <v>678</v>
      </c>
      <c r="I129" s="135" t="s">
        <v>686</v>
      </c>
      <c r="J129" s="135" t="s">
        <v>681</v>
      </c>
      <c r="K129" s="135" t="s">
        <v>692</v>
      </c>
      <c r="L129" s="135" t="s">
        <v>684</v>
      </c>
      <c r="M129" s="136">
        <v>5</v>
      </c>
      <c r="P129" s="163"/>
    </row>
    <row r="130" spans="1:16" s="164" customFormat="1" ht="45" customHeight="1" thickBot="1" x14ac:dyDescent="0.3">
      <c r="A130" s="163"/>
      <c r="B130" s="133" t="s">
        <v>477</v>
      </c>
      <c r="C130" s="134" t="str">
        <f>Distribution!E28</f>
        <v>Capitaine 26</v>
      </c>
      <c r="D130" s="134" t="str">
        <f>Distribution!F28</f>
        <v>Troisième 26</v>
      </c>
      <c r="E130" s="134" t="str">
        <f>Distribution!G28</f>
        <v>Deuxième 26</v>
      </c>
      <c r="F130" s="136" t="str">
        <f>Distribution!H28</f>
        <v>Premier 26</v>
      </c>
      <c r="G130" s="133" t="s">
        <v>676</v>
      </c>
      <c r="H130" s="135" t="s">
        <v>678</v>
      </c>
      <c r="I130" s="135" t="s">
        <v>686</v>
      </c>
      <c r="J130" s="135" t="s">
        <v>681</v>
      </c>
      <c r="K130" s="135" t="s">
        <v>692</v>
      </c>
      <c r="L130" s="135" t="s">
        <v>684</v>
      </c>
      <c r="M130" s="136">
        <v>5</v>
      </c>
      <c r="P130" s="163"/>
    </row>
    <row r="131" spans="1:16" s="164" customFormat="1" ht="45" customHeight="1" thickBot="1" x14ac:dyDescent="0.3">
      <c r="A131" s="163"/>
      <c r="B131" s="133" t="s">
        <v>478</v>
      </c>
      <c r="C131" s="134" t="str">
        <f>Distribution!E29</f>
        <v>Capitaine 27</v>
      </c>
      <c r="D131" s="134" t="str">
        <f>Distribution!F29</f>
        <v>Troisième 27</v>
      </c>
      <c r="E131" s="134" t="str">
        <f>Distribution!G29</f>
        <v>Deuxième 27</v>
      </c>
      <c r="F131" s="136" t="str">
        <f>Distribution!H29</f>
        <v>Premier 27</v>
      </c>
      <c r="G131" s="133" t="s">
        <v>676</v>
      </c>
      <c r="H131" s="135" t="s">
        <v>678</v>
      </c>
      <c r="I131" s="135" t="s">
        <v>686</v>
      </c>
      <c r="J131" s="135" t="s">
        <v>681</v>
      </c>
      <c r="K131" s="135" t="s">
        <v>692</v>
      </c>
      <c r="L131" s="135" t="s">
        <v>684</v>
      </c>
      <c r="M131" s="136">
        <v>5</v>
      </c>
      <c r="P131" s="163"/>
    </row>
    <row r="132" spans="1:16" s="164" customFormat="1" ht="45" customHeight="1" thickBot="1" x14ac:dyDescent="0.3">
      <c r="A132" s="163"/>
      <c r="B132" s="133" t="s">
        <v>479</v>
      </c>
      <c r="C132" s="134" t="str">
        <f>Distribution!E30</f>
        <v>Capitaine 28</v>
      </c>
      <c r="D132" s="134" t="str">
        <f>Distribution!F30</f>
        <v>Troisième 28</v>
      </c>
      <c r="E132" s="134" t="str">
        <f>Distribution!G30</f>
        <v>Deuxième 28</v>
      </c>
      <c r="F132" s="136" t="str">
        <f>Distribution!H30</f>
        <v>Premier 28</v>
      </c>
      <c r="G132" s="133" t="s">
        <v>676</v>
      </c>
      <c r="H132" s="135" t="s">
        <v>678</v>
      </c>
      <c r="I132" s="135" t="s">
        <v>686</v>
      </c>
      <c r="J132" s="135" t="s">
        <v>681</v>
      </c>
      <c r="K132" s="135" t="s">
        <v>692</v>
      </c>
      <c r="L132" s="135" t="s">
        <v>684</v>
      </c>
      <c r="M132" s="136">
        <v>5</v>
      </c>
      <c r="P132" s="163"/>
    </row>
    <row r="133" spans="1:16" s="164" customFormat="1" ht="45" customHeight="1" thickBot="1" x14ac:dyDescent="0.3">
      <c r="A133" s="163"/>
      <c r="B133" s="133" t="s">
        <v>480</v>
      </c>
      <c r="C133" s="134" t="str">
        <f>Distribution!E31</f>
        <v>Capitaine 29</v>
      </c>
      <c r="D133" s="134" t="str">
        <f>Distribution!F31</f>
        <v>Troisième 29</v>
      </c>
      <c r="E133" s="134" t="str">
        <f>Distribution!G31</f>
        <v>Deuxième 29</v>
      </c>
      <c r="F133" s="136" t="str">
        <f>Distribution!H31</f>
        <v>Premier 29</v>
      </c>
      <c r="G133" s="133" t="s">
        <v>676</v>
      </c>
      <c r="H133" s="135" t="s">
        <v>678</v>
      </c>
      <c r="I133" s="135" t="s">
        <v>686</v>
      </c>
      <c r="J133" s="135" t="s">
        <v>681</v>
      </c>
      <c r="K133" s="135" t="s">
        <v>692</v>
      </c>
      <c r="L133" s="135" t="s">
        <v>684</v>
      </c>
      <c r="M133" s="136">
        <v>5</v>
      </c>
      <c r="P133" s="163"/>
    </row>
    <row r="134" spans="1:16" s="164" customFormat="1" ht="45" customHeight="1" thickBot="1" x14ac:dyDescent="0.3">
      <c r="A134" s="163"/>
      <c r="B134" s="133" t="s">
        <v>481</v>
      </c>
      <c r="C134" s="134" t="str">
        <f>Distribution!E32</f>
        <v>Capitaine 30</v>
      </c>
      <c r="D134" s="134" t="str">
        <f>Distribution!F32</f>
        <v>Troisième 30</v>
      </c>
      <c r="E134" s="134" t="str">
        <f>Distribution!G32</f>
        <v>Deuxième 30</v>
      </c>
      <c r="F134" s="136" t="str">
        <f>Distribution!H32</f>
        <v>Premier 30</v>
      </c>
      <c r="G134" s="133" t="s">
        <v>676</v>
      </c>
      <c r="H134" s="135" t="s">
        <v>678</v>
      </c>
      <c r="I134" s="135" t="s">
        <v>686</v>
      </c>
      <c r="J134" s="135" t="s">
        <v>681</v>
      </c>
      <c r="K134" s="135" t="s">
        <v>692</v>
      </c>
      <c r="L134" s="135" t="s">
        <v>684</v>
      </c>
      <c r="M134" s="136">
        <v>5</v>
      </c>
      <c r="P134" s="163"/>
    </row>
    <row r="135" spans="1:16" s="164" customFormat="1" ht="45" customHeight="1" thickBot="1" x14ac:dyDescent="0.3">
      <c r="A135" s="163"/>
      <c r="B135" s="133" t="s">
        <v>482</v>
      </c>
      <c r="C135" s="134" t="str">
        <f>Distribution!E33</f>
        <v>Capitaine 31</v>
      </c>
      <c r="D135" s="134" t="str">
        <f>Distribution!F33</f>
        <v>Troisième 31</v>
      </c>
      <c r="E135" s="134" t="str">
        <f>Distribution!G33</f>
        <v>Deuxième 31</v>
      </c>
      <c r="F135" s="136" t="str">
        <f>Distribution!H33</f>
        <v>Premier 31</v>
      </c>
      <c r="G135" s="133" t="s">
        <v>680</v>
      </c>
      <c r="H135" s="135" t="s">
        <v>687</v>
      </c>
      <c r="I135" s="165" t="s">
        <v>682</v>
      </c>
      <c r="J135" s="135" t="s">
        <v>692</v>
      </c>
      <c r="K135" s="135" t="s">
        <v>684</v>
      </c>
      <c r="L135" s="135"/>
      <c r="M135" s="136">
        <v>5</v>
      </c>
      <c r="P135" s="163"/>
    </row>
    <row r="136" spans="1:16" s="164" customFormat="1" ht="45" customHeight="1" thickBot="1" x14ac:dyDescent="0.3">
      <c r="A136" s="163"/>
      <c r="B136" s="133" t="s">
        <v>483</v>
      </c>
      <c r="C136" s="134" t="str">
        <f>Distribution!E34</f>
        <v>Capitaine 32</v>
      </c>
      <c r="D136" s="134" t="str">
        <f>Distribution!F34</f>
        <v>Troisième 32</v>
      </c>
      <c r="E136" s="134" t="str">
        <f>Distribution!G34</f>
        <v>Deuxième 32</v>
      </c>
      <c r="F136" s="136" t="str">
        <f>Distribution!H34</f>
        <v>Premier 32</v>
      </c>
      <c r="G136" s="133" t="s">
        <v>680</v>
      </c>
      <c r="H136" s="135" t="s">
        <v>687</v>
      </c>
      <c r="I136" s="165" t="s">
        <v>682</v>
      </c>
      <c r="J136" s="135" t="s">
        <v>692</v>
      </c>
      <c r="K136" s="135" t="s">
        <v>684</v>
      </c>
      <c r="L136" s="135"/>
      <c r="M136" s="136">
        <v>5</v>
      </c>
      <c r="P136" s="163"/>
    </row>
    <row r="137" spans="1:16" s="164" customFormat="1" ht="45" customHeight="1" thickBot="1" x14ac:dyDescent="0.3">
      <c r="A137" s="163"/>
      <c r="B137" s="133" t="s">
        <v>484</v>
      </c>
      <c r="C137" s="134" t="str">
        <f>Distribution!E35</f>
        <v>Capitaine 33</v>
      </c>
      <c r="D137" s="134" t="str">
        <f>Distribution!F35</f>
        <v>Troisième 33</v>
      </c>
      <c r="E137" s="134" t="str">
        <f>Distribution!G35</f>
        <v>Deuxième 33</v>
      </c>
      <c r="F137" s="136" t="str">
        <f>Distribution!H35</f>
        <v>Premier 33</v>
      </c>
      <c r="G137" s="133" t="s">
        <v>680</v>
      </c>
      <c r="H137" s="135" t="s">
        <v>687</v>
      </c>
      <c r="I137" s="165" t="s">
        <v>682</v>
      </c>
      <c r="J137" s="135" t="s">
        <v>692</v>
      </c>
      <c r="K137" s="135" t="s">
        <v>684</v>
      </c>
      <c r="L137" s="135"/>
      <c r="M137" s="136">
        <v>5</v>
      </c>
      <c r="P137" s="163"/>
    </row>
    <row r="138" spans="1:16" s="164" customFormat="1" ht="45" customHeight="1" thickBot="1" x14ac:dyDescent="0.3">
      <c r="A138" s="163"/>
      <c r="B138" s="133" t="s">
        <v>485</v>
      </c>
      <c r="C138" s="134" t="str">
        <f>Distribution!E36</f>
        <v>Capitaine 34</v>
      </c>
      <c r="D138" s="134" t="str">
        <f>Distribution!F36</f>
        <v>Troisième 34</v>
      </c>
      <c r="E138" s="134" t="str">
        <f>Distribution!G36</f>
        <v>Deuxième 34</v>
      </c>
      <c r="F138" s="136" t="str">
        <f>Distribution!H36</f>
        <v>Premier 34</v>
      </c>
      <c r="G138" s="133" t="s">
        <v>680</v>
      </c>
      <c r="H138" s="135" t="s">
        <v>687</v>
      </c>
      <c r="I138" s="165" t="s">
        <v>682</v>
      </c>
      <c r="J138" s="135" t="s">
        <v>692</v>
      </c>
      <c r="K138" s="135" t="s">
        <v>684</v>
      </c>
      <c r="L138" s="135"/>
      <c r="M138" s="136">
        <v>5</v>
      </c>
      <c r="P138" s="163"/>
    </row>
    <row r="139" spans="1:16" s="164" customFormat="1" ht="45" customHeight="1" thickBot="1" x14ac:dyDescent="0.3">
      <c r="A139" s="163"/>
      <c r="B139" s="133" t="s">
        <v>509</v>
      </c>
      <c r="C139" s="134" t="str">
        <f>Distribution!E37</f>
        <v>Capitaine 35</v>
      </c>
      <c r="D139" s="134" t="str">
        <f>Distribution!F37</f>
        <v>Troisième 35</v>
      </c>
      <c r="E139" s="134" t="str">
        <f>Distribution!G37</f>
        <v>Deuxième 35</v>
      </c>
      <c r="F139" s="136" t="str">
        <f>Distribution!H37</f>
        <v>Premier 35</v>
      </c>
      <c r="G139" s="133" t="s">
        <v>680</v>
      </c>
      <c r="H139" s="135" t="s">
        <v>687</v>
      </c>
      <c r="I139" s="135" t="s">
        <v>682</v>
      </c>
      <c r="J139" s="135" t="s">
        <v>692</v>
      </c>
      <c r="K139" s="135" t="s">
        <v>684</v>
      </c>
      <c r="L139" s="135"/>
      <c r="M139" s="136">
        <v>5</v>
      </c>
      <c r="P139" s="163"/>
    </row>
    <row r="140" spans="1:16" s="164" customFormat="1" ht="45" customHeight="1" thickBot="1" x14ac:dyDescent="0.3">
      <c r="A140" s="163"/>
      <c r="B140" s="133" t="s">
        <v>510</v>
      </c>
      <c r="C140" s="134" t="str">
        <f>Distribution!E38</f>
        <v>Capitaine 36</v>
      </c>
      <c r="D140" s="134" t="str">
        <f>Distribution!F38</f>
        <v>Troisième 36</v>
      </c>
      <c r="E140" s="134" t="str">
        <f>Distribution!G38</f>
        <v>Deuxième 36</v>
      </c>
      <c r="F140" s="136" t="str">
        <f>Distribution!H38</f>
        <v>Premier 36</v>
      </c>
      <c r="G140" s="133" t="s">
        <v>680</v>
      </c>
      <c r="H140" s="135" t="s">
        <v>687</v>
      </c>
      <c r="I140" s="135" t="s">
        <v>682</v>
      </c>
      <c r="J140" s="135" t="s">
        <v>692</v>
      </c>
      <c r="K140" s="135" t="s">
        <v>684</v>
      </c>
      <c r="L140" s="135"/>
      <c r="M140" s="136">
        <v>5</v>
      </c>
      <c r="P140" s="163"/>
    </row>
    <row r="141" spans="1:16" s="164" customFormat="1" ht="45" customHeight="1" thickBot="1" x14ac:dyDescent="0.3">
      <c r="A141" s="163"/>
      <c r="B141" s="133" t="s">
        <v>792</v>
      </c>
      <c r="C141" s="134" t="str">
        <f>Distribution!E39</f>
        <v>Capitaine 37</v>
      </c>
      <c r="D141" s="134" t="str">
        <f>Distribution!F39</f>
        <v>Troisième 37</v>
      </c>
      <c r="E141" s="134" t="str">
        <f>Distribution!G39</f>
        <v>Deuxième 37</v>
      </c>
      <c r="F141" s="136" t="str">
        <f>Distribution!H39</f>
        <v>Premier 37</v>
      </c>
      <c r="G141" s="133" t="s">
        <v>680</v>
      </c>
      <c r="H141" s="135" t="s">
        <v>687</v>
      </c>
      <c r="I141" s="135" t="s">
        <v>682</v>
      </c>
      <c r="J141" s="135" t="s">
        <v>692</v>
      </c>
      <c r="K141" s="135" t="s">
        <v>684</v>
      </c>
      <c r="L141" s="135"/>
      <c r="M141" s="136"/>
      <c r="P141" s="163"/>
    </row>
    <row r="142" spans="1:16" s="164" customFormat="1" ht="45" customHeight="1" thickBot="1" x14ac:dyDescent="0.3">
      <c r="A142" s="163"/>
      <c r="B142" s="137" t="s">
        <v>793</v>
      </c>
      <c r="C142" s="138" t="str">
        <f>Distribution!E40</f>
        <v>Capitaine 38</v>
      </c>
      <c r="D142" s="138" t="str">
        <f>Distribution!F40</f>
        <v>Troisième 38</v>
      </c>
      <c r="E142" s="138" t="str">
        <f>Distribution!G40</f>
        <v>Deuxième 38</v>
      </c>
      <c r="F142" s="140" t="str">
        <f>Distribution!H40</f>
        <v>Premier 38</v>
      </c>
      <c r="G142" s="137" t="s">
        <v>680</v>
      </c>
      <c r="H142" s="139" t="s">
        <v>687</v>
      </c>
      <c r="I142" s="139" t="s">
        <v>682</v>
      </c>
      <c r="J142" s="139" t="s">
        <v>692</v>
      </c>
      <c r="K142" s="139" t="s">
        <v>684</v>
      </c>
      <c r="L142" s="139"/>
      <c r="M142" s="140"/>
      <c r="P142" s="163"/>
    </row>
    <row r="143" spans="1:16" ht="21.95" customHeight="1" thickTop="1" x14ac:dyDescent="0.25"/>
  </sheetData>
  <sheetProtection algorithmName="SHA-512" hashValue="aSLiZ8RUfR0wQDfNZfptZST0NiFoYp1rUEm/ro4bywDkg63DF1pfOfdRby5JyKkNwL5Zt2ExZhbVAoS1t4mCUw==" saltValue="C3p+eh4Zn9WYAgnuYk780Q==" spinCount="100000" sheet="1" objects="1" scenarios="1"/>
  <phoneticPr fontId="6" type="noConversion"/>
  <printOptions horizontalCentered="1"/>
  <pageMargins left="0.70866141732283472" right="0.82677165354330717" top="0.23622047244094491" bottom="0.39370078740157483" header="0.15748031496062992" footer="0.19685039370078741"/>
  <pageSetup scale="25" fitToHeight="0" orientation="landscape" r:id="rId1"/>
  <headerFooter>
    <oddFooter>&amp;L&amp;"Cambria,Gras"&amp;16Préparé par Jean-Marc Peron, Décembre 2020&amp;R&amp;"Cambria,Gras"&amp;18Page &amp;P de &amp;N</oddFooter>
  </headerFooter>
  <rowBreaks count="1" manualBreakCount="1">
    <brk id="10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D67C-DCBC-45EE-A0EA-8235FD7F5498}">
  <sheetPr>
    <pageSetUpPr fitToPage="1"/>
  </sheetPr>
  <dimension ref="A1:AA143"/>
  <sheetViews>
    <sheetView zoomScaleNormal="100" workbookViewId="0"/>
  </sheetViews>
  <sheetFormatPr baseColWidth="10" defaultColWidth="8" defaultRowHeight="21.95" customHeight="1" x14ac:dyDescent="0.25"/>
  <cols>
    <col min="1" max="1" width="8" style="2"/>
    <col min="2" max="2" width="35.7109375" style="3" customWidth="1"/>
    <col min="3" max="4" width="35.7109375" style="1" customWidth="1"/>
    <col min="5" max="5" width="35.7109375" style="2" customWidth="1"/>
    <col min="6" max="6" width="35.7109375" style="3" customWidth="1"/>
    <col min="7" max="7" width="35.7109375" style="2" customWidth="1"/>
    <col min="8" max="8" width="35.7109375" style="3" customWidth="1"/>
    <col min="9" max="9" width="35.7109375" style="2" customWidth="1"/>
    <col min="10" max="13" width="35.7109375" style="3" customWidth="1"/>
    <col min="14" max="14" width="38.7109375" style="3" customWidth="1"/>
    <col min="15" max="15" width="10.7109375" style="3" customWidth="1"/>
    <col min="16" max="16" width="8" style="2"/>
    <col min="17" max="45" width="10.7109375" style="3" customWidth="1"/>
    <col min="46" max="16384" width="8" style="3"/>
  </cols>
  <sheetData>
    <row r="1" spans="3:13" ht="39.950000000000003" customHeight="1" x14ac:dyDescent="0.25">
      <c r="H1" s="126" t="s">
        <v>450</v>
      </c>
    </row>
    <row r="2" spans="3:13" ht="39.950000000000003" customHeight="1" x14ac:dyDescent="0.25">
      <c r="H2" s="126" t="str">
        <f>Distribution!E1</f>
        <v>Modèle Tournoi 38 Équipes</v>
      </c>
    </row>
    <row r="3" spans="3:13" ht="21.95" customHeight="1" thickBot="1" x14ac:dyDescent="0.3"/>
    <row r="4" spans="3:13" ht="21.95" customHeight="1" thickBot="1" x14ac:dyDescent="0.3">
      <c r="C4" s="3"/>
      <c r="F4" s="2"/>
      <c r="H4" s="147" t="str">
        <f>Chronologie!F6</f>
        <v>Capitaine 9</v>
      </c>
    </row>
    <row r="5" spans="3:13" ht="21.95" customHeight="1" thickBot="1" x14ac:dyDescent="0.3">
      <c r="C5" s="125" t="s">
        <v>305</v>
      </c>
      <c r="G5" s="113"/>
      <c r="H5" s="155" t="s">
        <v>714</v>
      </c>
      <c r="I5" s="113"/>
      <c r="M5" s="125" t="s">
        <v>304</v>
      </c>
    </row>
    <row r="6" spans="3:13" ht="21.95" customHeight="1" thickBot="1" x14ac:dyDescent="0.3">
      <c r="C6" s="3"/>
      <c r="G6" s="5"/>
      <c r="H6" s="149" t="str">
        <f>Chronologie!H6</f>
        <v>Capitaine 10</v>
      </c>
      <c r="I6" s="6"/>
    </row>
    <row r="7" spans="3:13" ht="21.95" customHeight="1" thickBot="1" x14ac:dyDescent="0.3">
      <c r="F7" s="113"/>
      <c r="G7" s="110" t="s">
        <v>729</v>
      </c>
      <c r="I7" s="127" t="s">
        <v>730</v>
      </c>
      <c r="J7" s="113"/>
    </row>
    <row r="8" spans="3:13" ht="21.95" customHeight="1" thickBot="1" x14ac:dyDescent="0.3">
      <c r="E8" s="13"/>
      <c r="F8" s="225" t="s">
        <v>233</v>
      </c>
      <c r="G8" s="9"/>
      <c r="H8" s="147" t="str">
        <f>Chronologie!F7</f>
        <v>Capitaine 11</v>
      </c>
      <c r="I8" s="10"/>
      <c r="J8" s="156" t="s">
        <v>234</v>
      </c>
      <c r="K8" s="12"/>
    </row>
    <row r="9" spans="3:13" ht="21.95" customHeight="1" thickBot="1" x14ac:dyDescent="0.3">
      <c r="E9" s="10"/>
      <c r="F9" s="12"/>
      <c r="G9" s="113"/>
      <c r="H9" s="155" t="s">
        <v>715</v>
      </c>
      <c r="I9" s="113"/>
      <c r="J9" s="13"/>
      <c r="K9" s="12"/>
    </row>
    <row r="10" spans="3:13" ht="21.95" customHeight="1" thickBot="1" x14ac:dyDescent="0.3">
      <c r="E10" s="113"/>
      <c r="F10" s="117" t="s">
        <v>761</v>
      </c>
      <c r="H10" s="149" t="str">
        <f>Chronologie!H7</f>
        <v>Capitaine 12</v>
      </c>
      <c r="J10" s="128" t="s">
        <v>784</v>
      </c>
      <c r="K10" s="113"/>
    </row>
    <row r="11" spans="3:13" ht="21.95" customHeight="1" thickBot="1" x14ac:dyDescent="0.3">
      <c r="E11" s="225" t="s">
        <v>235</v>
      </c>
      <c r="F11" s="12"/>
      <c r="J11" s="13"/>
      <c r="K11" s="156" t="s">
        <v>236</v>
      </c>
    </row>
    <row r="12" spans="3:13" ht="21.95" customHeight="1" thickBot="1" x14ac:dyDescent="0.3">
      <c r="E12" s="12"/>
      <c r="F12" s="12"/>
      <c r="H12" s="147" t="str">
        <f>Chronologie!F8</f>
        <v>Capitaine 13</v>
      </c>
      <c r="J12" s="13"/>
      <c r="K12" s="13"/>
    </row>
    <row r="13" spans="3:13" ht="21.95" customHeight="1" thickBot="1" x14ac:dyDescent="0.3">
      <c r="E13" s="12"/>
      <c r="F13" s="113"/>
      <c r="G13" s="3"/>
      <c r="H13" s="155" t="s">
        <v>716</v>
      </c>
      <c r="J13" s="113"/>
      <c r="K13" s="13"/>
    </row>
    <row r="14" spans="3:13" ht="21.95" customHeight="1" thickBot="1" x14ac:dyDescent="0.3">
      <c r="E14" s="12"/>
      <c r="F14" s="2"/>
      <c r="H14" s="149" t="str">
        <f>Chronologie!H8</f>
        <v>Capitaine 14</v>
      </c>
      <c r="J14" s="2"/>
      <c r="K14" s="13"/>
    </row>
    <row r="15" spans="3:13" ht="21.95" customHeight="1" thickBot="1" x14ac:dyDescent="0.3">
      <c r="E15" s="12"/>
      <c r="K15" s="13"/>
    </row>
    <row r="16" spans="3:13" ht="21.95" customHeight="1" thickBot="1" x14ac:dyDescent="0.3">
      <c r="D16" s="11"/>
      <c r="E16" s="12"/>
      <c r="H16" s="147" t="str">
        <f>Chronologie!F14</f>
        <v>Capitaine 23</v>
      </c>
      <c r="K16" s="13"/>
    </row>
    <row r="17" spans="2:27" ht="21.95" customHeight="1" thickBot="1" x14ac:dyDescent="0.3">
      <c r="D17" s="146"/>
      <c r="E17" s="110" t="s">
        <v>778</v>
      </c>
      <c r="G17" s="113"/>
      <c r="H17" s="155" t="s">
        <v>717</v>
      </c>
      <c r="I17" s="113"/>
      <c r="K17" s="127" t="s">
        <v>786</v>
      </c>
      <c r="L17" s="145"/>
      <c r="Q17" s="4"/>
      <c r="S17" s="4"/>
      <c r="U17" s="4"/>
      <c r="W17" s="4"/>
      <c r="Y17" s="4"/>
      <c r="AA17" s="4"/>
    </row>
    <row r="18" spans="2:27" ht="21.95" customHeight="1" thickBot="1" x14ac:dyDescent="0.3">
      <c r="D18" s="167"/>
      <c r="E18" s="12"/>
      <c r="G18" s="5"/>
      <c r="H18" s="149" t="str">
        <f>Chronologie!H14</f>
        <v>Capitaine 24</v>
      </c>
      <c r="I18" s="6"/>
      <c r="K18" s="13"/>
      <c r="L18" s="13"/>
      <c r="M18" s="12"/>
    </row>
    <row r="19" spans="2:27" ht="21.95" customHeight="1" thickBot="1" x14ac:dyDescent="0.3">
      <c r="D19" s="167"/>
      <c r="E19" s="12"/>
      <c r="F19" s="113"/>
      <c r="G19" s="110" t="s">
        <v>731</v>
      </c>
      <c r="I19" s="127" t="s">
        <v>732</v>
      </c>
      <c r="J19" s="113"/>
      <c r="K19" s="128"/>
      <c r="L19" s="13"/>
      <c r="M19" s="12"/>
      <c r="Q19" s="7"/>
      <c r="U19" s="7"/>
    </row>
    <row r="20" spans="2:27" ht="21.95" customHeight="1" thickBot="1" x14ac:dyDescent="0.3">
      <c r="D20" s="167"/>
      <c r="E20" s="16"/>
      <c r="F20" s="111" t="s">
        <v>238</v>
      </c>
      <c r="G20" s="9"/>
      <c r="H20" s="147" t="str">
        <f>Chronologie!F15</f>
        <v>Capitaine 25</v>
      </c>
      <c r="I20" s="10"/>
      <c r="J20" s="105" t="s">
        <v>240</v>
      </c>
      <c r="K20" s="156"/>
      <c r="L20" s="13"/>
      <c r="M20" s="16"/>
      <c r="S20" s="11"/>
    </row>
    <row r="21" spans="2:27" ht="21.95" customHeight="1" thickBot="1" x14ac:dyDescent="0.3">
      <c r="D21" s="167"/>
      <c r="E21" s="12"/>
      <c r="F21" s="12"/>
      <c r="G21" s="113"/>
      <c r="H21" s="155" t="s">
        <v>718</v>
      </c>
      <c r="I21" s="113"/>
      <c r="J21" s="13"/>
      <c r="K21" s="13"/>
      <c r="L21" s="13"/>
      <c r="M21" s="12"/>
      <c r="Q21" s="4"/>
      <c r="S21" s="4"/>
      <c r="W21" s="4"/>
      <c r="Y21" s="4"/>
      <c r="AA21" s="4"/>
    </row>
    <row r="22" spans="2:27" ht="21.95" customHeight="1" thickBot="1" x14ac:dyDescent="0.3">
      <c r="D22" s="167"/>
      <c r="E22" s="15"/>
      <c r="F22" s="12"/>
      <c r="H22" s="149" t="str">
        <f>Chronologie!H15</f>
        <v>Capitaine 26</v>
      </c>
      <c r="J22" s="14"/>
      <c r="K22" s="14"/>
      <c r="L22" s="13"/>
      <c r="M22" s="15"/>
      <c r="S22" s="7"/>
    </row>
    <row r="23" spans="2:27" ht="21.95" customHeight="1" thickBot="1" x14ac:dyDescent="0.3">
      <c r="D23" s="167"/>
      <c r="E23" s="113"/>
      <c r="F23" s="117" t="s">
        <v>762</v>
      </c>
      <c r="J23" s="128" t="s">
        <v>785</v>
      </c>
      <c r="K23" s="113"/>
      <c r="L23" s="13"/>
      <c r="M23" s="12"/>
      <c r="Q23" s="7"/>
      <c r="U23" s="11"/>
      <c r="W23" s="8"/>
      <c r="Y23" s="8"/>
      <c r="AA23" s="8"/>
    </row>
    <row r="24" spans="2:27" ht="21.95" customHeight="1" thickBot="1" x14ac:dyDescent="0.3">
      <c r="D24" s="167"/>
      <c r="E24" s="4"/>
      <c r="F24" s="12"/>
      <c r="H24" s="147" t="str">
        <f>Chronologie!F16</f>
        <v>Capitaine 27</v>
      </c>
      <c r="J24" s="14"/>
      <c r="K24" s="4"/>
      <c r="L24" s="13"/>
      <c r="M24" s="15"/>
    </row>
    <row r="25" spans="2:27" ht="21.95" customHeight="1" thickBot="1" x14ac:dyDescent="0.3">
      <c r="D25" s="167"/>
      <c r="E25" s="3"/>
      <c r="F25" s="12"/>
      <c r="G25" s="113"/>
      <c r="H25" s="155" t="s">
        <v>719</v>
      </c>
      <c r="I25" s="113"/>
      <c r="J25" s="13"/>
      <c r="L25" s="13"/>
      <c r="M25" s="12"/>
      <c r="U25" s="4"/>
      <c r="W25" s="4"/>
      <c r="Y25" s="4"/>
      <c r="AA25" s="4"/>
    </row>
    <row r="26" spans="2:27" ht="21.95" customHeight="1" thickBot="1" x14ac:dyDescent="0.3">
      <c r="D26" s="167"/>
      <c r="E26" s="8"/>
      <c r="F26" s="112" t="s">
        <v>42</v>
      </c>
      <c r="G26" s="5"/>
      <c r="H26" s="149" t="str">
        <f>Chronologie!H16</f>
        <v>Capitaine 28</v>
      </c>
      <c r="I26" s="6"/>
      <c r="J26" s="106" t="s">
        <v>239</v>
      </c>
      <c r="K26" s="23"/>
      <c r="L26" s="13"/>
      <c r="M26" s="12"/>
    </row>
    <row r="27" spans="2:27" ht="21.95" customHeight="1" thickBot="1" x14ac:dyDescent="0.3">
      <c r="D27" s="167"/>
      <c r="E27" s="3"/>
      <c r="F27" s="113"/>
      <c r="G27" s="110" t="s">
        <v>733</v>
      </c>
      <c r="I27" s="127" t="s">
        <v>734</v>
      </c>
      <c r="J27" s="113"/>
      <c r="K27" s="109"/>
      <c r="L27" s="13"/>
      <c r="M27" s="12"/>
      <c r="U27" s="7"/>
    </row>
    <row r="28" spans="2:27" ht="21.95" customHeight="1" thickBot="1" x14ac:dyDescent="0.3">
      <c r="B28" s="4"/>
      <c r="C28" s="146"/>
      <c r="D28" s="110" t="s">
        <v>779</v>
      </c>
      <c r="E28" s="3"/>
      <c r="G28" s="9"/>
      <c r="H28" s="147" t="str">
        <f>Chronologie!F17</f>
        <v>Capitaine 29</v>
      </c>
      <c r="I28" s="10"/>
      <c r="L28" s="127" t="s">
        <v>787</v>
      </c>
      <c r="M28" s="113"/>
    </row>
    <row r="29" spans="2:27" ht="21.95" customHeight="1" thickBot="1" x14ac:dyDescent="0.3">
      <c r="C29" s="167"/>
      <c r="D29" s="167"/>
      <c r="E29" s="3"/>
      <c r="G29" s="113"/>
      <c r="H29" s="155" t="s">
        <v>720</v>
      </c>
      <c r="I29" s="113"/>
      <c r="L29" s="13"/>
      <c r="M29" s="18"/>
      <c r="U29" s="4"/>
      <c r="W29" s="4"/>
      <c r="Y29" s="4"/>
      <c r="AA29" s="4"/>
    </row>
    <row r="30" spans="2:27" ht="21.95" customHeight="1" thickBot="1" x14ac:dyDescent="0.3">
      <c r="C30" s="167"/>
      <c r="D30" s="167"/>
      <c r="F30" s="2"/>
      <c r="H30" s="149" t="str">
        <f>Chronologie!H17</f>
        <v>Capitaine 30</v>
      </c>
      <c r="L30" s="14"/>
      <c r="M30" s="18"/>
    </row>
    <row r="31" spans="2:27" ht="21.95" customHeight="1" thickBot="1" x14ac:dyDescent="0.3">
      <c r="C31" s="167"/>
      <c r="D31" s="167"/>
      <c r="E31" s="2" t="s">
        <v>451</v>
      </c>
      <c r="L31" s="13"/>
      <c r="M31" s="18"/>
      <c r="S31" s="7"/>
      <c r="W31" s="8"/>
      <c r="Y31" s="8"/>
      <c r="AA31" s="8"/>
    </row>
    <row r="32" spans="2:27" ht="21.95" customHeight="1" thickBot="1" x14ac:dyDescent="0.3">
      <c r="C32" s="167"/>
      <c r="D32" s="167"/>
      <c r="H32" s="147" t="str">
        <f>Chronologie!F2</f>
        <v>Capitaine 1</v>
      </c>
      <c r="L32" s="13"/>
      <c r="M32" s="18"/>
      <c r="U32" s="11"/>
    </row>
    <row r="33" spans="2:27" ht="21.95" customHeight="1" thickBot="1" x14ac:dyDescent="0.3">
      <c r="C33" s="167"/>
      <c r="D33" s="167"/>
      <c r="G33" s="113"/>
      <c r="H33" s="155" t="s">
        <v>721</v>
      </c>
      <c r="I33" s="113"/>
      <c r="L33" s="13"/>
      <c r="M33" s="18"/>
      <c r="U33" s="4"/>
      <c r="W33" s="4"/>
      <c r="Y33" s="4"/>
      <c r="AA33" s="4"/>
    </row>
    <row r="34" spans="2:27" ht="21.95" customHeight="1" thickBot="1" x14ac:dyDescent="0.3">
      <c r="C34" s="167"/>
      <c r="D34" s="167"/>
      <c r="G34" s="5"/>
      <c r="H34" s="149" t="str">
        <f>Chronologie!H2</f>
        <v>Capitaine 2</v>
      </c>
      <c r="I34" s="6"/>
      <c r="L34" s="13"/>
      <c r="M34" s="18"/>
    </row>
    <row r="35" spans="2:27" ht="21.95" customHeight="1" thickBot="1" x14ac:dyDescent="0.3">
      <c r="B35" s="4"/>
      <c r="C35" s="167"/>
      <c r="D35" s="167"/>
      <c r="E35" s="113"/>
      <c r="G35" s="117" t="s">
        <v>735</v>
      </c>
      <c r="I35" s="128" t="s">
        <v>736</v>
      </c>
      <c r="K35" s="113"/>
      <c r="L35" s="13"/>
      <c r="M35" s="18"/>
      <c r="W35" s="7"/>
    </row>
    <row r="36" spans="2:27" ht="21.95" customHeight="1" thickBot="1" x14ac:dyDescent="0.3">
      <c r="C36" s="167"/>
      <c r="D36" s="167"/>
      <c r="E36" s="5"/>
      <c r="F36" s="144" t="s">
        <v>242</v>
      </c>
      <c r="G36" s="9"/>
      <c r="H36" s="147" t="str">
        <f>Chronologie!F3</f>
        <v>Capitaine 3</v>
      </c>
      <c r="I36" s="10"/>
      <c r="J36" s="23" t="s">
        <v>243</v>
      </c>
      <c r="K36" s="6"/>
      <c r="L36" s="13"/>
      <c r="M36" s="18"/>
    </row>
    <row r="37" spans="2:27" ht="21.95" customHeight="1" thickBot="1" x14ac:dyDescent="0.3">
      <c r="B37" s="8"/>
      <c r="C37" s="167"/>
      <c r="D37" s="167"/>
      <c r="E37" s="12"/>
      <c r="G37" s="113"/>
      <c r="H37" s="155" t="s">
        <v>722</v>
      </c>
      <c r="I37" s="113"/>
      <c r="K37" s="13"/>
      <c r="L37" s="13"/>
      <c r="M37" s="13"/>
      <c r="U37" s="4"/>
      <c r="W37" s="4"/>
      <c r="Y37" s="4"/>
      <c r="AA37" s="4"/>
    </row>
    <row r="38" spans="2:27" ht="21.95" customHeight="1" thickBot="1" x14ac:dyDescent="0.3">
      <c r="C38" s="167"/>
      <c r="D38" s="167"/>
      <c r="E38" s="12"/>
      <c r="H38" s="149" t="str">
        <f>Chronologie!H3</f>
        <v>Capitaine 4</v>
      </c>
      <c r="K38" s="13"/>
      <c r="L38" s="13"/>
      <c r="M38" s="13"/>
    </row>
    <row r="39" spans="2:27" ht="21.95" customHeight="1" thickBot="1" x14ac:dyDescent="0.3">
      <c r="C39" s="167"/>
      <c r="D39" s="146"/>
      <c r="E39" s="110" t="s">
        <v>745</v>
      </c>
      <c r="F39" s="11"/>
      <c r="K39" s="127" t="s">
        <v>746</v>
      </c>
      <c r="L39" s="145"/>
      <c r="M39" s="13"/>
      <c r="S39" s="7"/>
      <c r="W39" s="8"/>
      <c r="Y39" s="8"/>
      <c r="AA39" s="8"/>
    </row>
    <row r="40" spans="2:27" ht="21.95" customHeight="1" thickBot="1" x14ac:dyDescent="0.3">
      <c r="C40" s="167"/>
      <c r="E40" s="12"/>
      <c r="H40" s="147" t="str">
        <f>Chronologie!F4</f>
        <v>Capitaine 5</v>
      </c>
      <c r="K40" s="13"/>
      <c r="M40" s="13"/>
      <c r="U40" s="11"/>
    </row>
    <row r="41" spans="2:27" ht="21.95" customHeight="1" thickBot="1" x14ac:dyDescent="0.3">
      <c r="C41" s="167"/>
      <c r="E41" s="15"/>
      <c r="F41" s="4"/>
      <c r="G41" s="113"/>
      <c r="H41" s="155" t="s">
        <v>723</v>
      </c>
      <c r="I41" s="113"/>
      <c r="K41" s="14"/>
      <c r="L41" s="4"/>
      <c r="M41" s="14"/>
      <c r="U41" s="4"/>
      <c r="W41" s="4"/>
      <c r="Y41" s="4"/>
      <c r="AA41" s="4"/>
    </row>
    <row r="42" spans="2:27" ht="21.95" customHeight="1" thickBot="1" x14ac:dyDescent="0.3">
      <c r="C42" s="167"/>
      <c r="E42" s="9"/>
      <c r="F42" s="144" t="s">
        <v>50</v>
      </c>
      <c r="G42" s="5"/>
      <c r="H42" s="149" t="str">
        <f>Chronologie!H4</f>
        <v>Capitaine 6</v>
      </c>
      <c r="I42" s="6"/>
      <c r="J42" s="23" t="s">
        <v>245</v>
      </c>
      <c r="K42" s="10"/>
      <c r="M42" s="13"/>
    </row>
    <row r="43" spans="2:27" ht="21.95" customHeight="1" thickBot="1" x14ac:dyDescent="0.3">
      <c r="C43" s="167"/>
      <c r="E43" s="113"/>
      <c r="G43" s="117" t="s">
        <v>737</v>
      </c>
      <c r="I43" s="128" t="s">
        <v>738</v>
      </c>
      <c r="K43" s="113"/>
      <c r="M43" s="17"/>
      <c r="U43" s="7"/>
    </row>
    <row r="44" spans="2:27" ht="21.95" customHeight="1" thickBot="1" x14ac:dyDescent="0.3">
      <c r="C44" s="167"/>
      <c r="E44" s="8"/>
      <c r="F44" s="7"/>
      <c r="G44" s="9"/>
      <c r="H44" s="147" t="str">
        <f>Chronologie!F5</f>
        <v>Capitaine 7</v>
      </c>
      <c r="I44" s="10"/>
      <c r="J44" s="8"/>
      <c r="K44" s="8"/>
      <c r="M44" s="13"/>
    </row>
    <row r="45" spans="2:27" ht="21.95" customHeight="1" thickBot="1" x14ac:dyDescent="0.3">
      <c r="C45" s="167"/>
      <c r="E45" s="4"/>
      <c r="F45" s="4"/>
      <c r="G45" s="113"/>
      <c r="H45" s="155" t="s">
        <v>724</v>
      </c>
      <c r="I45" s="113"/>
      <c r="J45" s="4"/>
      <c r="K45" s="4"/>
      <c r="M45" s="13"/>
      <c r="U45" s="4"/>
      <c r="W45" s="4"/>
      <c r="Y45" s="4"/>
      <c r="AA45" s="4"/>
    </row>
    <row r="46" spans="2:27" ht="21.95" customHeight="1" thickBot="1" x14ac:dyDescent="0.3">
      <c r="B46" s="20" t="s">
        <v>508</v>
      </c>
      <c r="C46" s="12"/>
      <c r="E46" s="3"/>
      <c r="H46" s="149" t="str">
        <f>Chronologie!H5</f>
        <v>Capitaine 8</v>
      </c>
      <c r="M46" s="13"/>
      <c r="N46" s="20" t="s">
        <v>230</v>
      </c>
    </row>
    <row r="47" spans="2:27" ht="21.95" customHeight="1" thickBot="1" x14ac:dyDescent="0.3">
      <c r="B47" s="146"/>
      <c r="C47" s="110" t="s">
        <v>780</v>
      </c>
      <c r="E47" s="3"/>
      <c r="I47" s="19"/>
      <c r="M47" s="127" t="s">
        <v>788</v>
      </c>
      <c r="N47" s="113"/>
      <c r="O47" s="8"/>
      <c r="S47" s="7"/>
      <c r="W47" s="8"/>
      <c r="Y47" s="8"/>
      <c r="AA47" s="8"/>
    </row>
    <row r="48" spans="2:27" ht="21.95" customHeight="1" thickBot="1" x14ac:dyDescent="0.3">
      <c r="B48" s="11" t="s">
        <v>231</v>
      </c>
      <c r="C48" s="12"/>
      <c r="E48" s="3"/>
      <c r="H48" s="147" t="str">
        <f>Chronologie!F10</f>
        <v>Capitaine 15</v>
      </c>
      <c r="M48" s="13"/>
      <c r="N48" s="20" t="s">
        <v>232</v>
      </c>
      <c r="O48" s="8"/>
      <c r="S48" s="7"/>
      <c r="W48" s="8"/>
      <c r="Y48" s="8"/>
      <c r="AA48" s="8"/>
    </row>
    <row r="49" spans="2:27" ht="21.95" customHeight="1" thickBot="1" x14ac:dyDescent="0.3">
      <c r="B49" s="109"/>
      <c r="C49" s="167"/>
      <c r="E49" s="3"/>
      <c r="G49" s="113"/>
      <c r="H49" s="155" t="s">
        <v>725</v>
      </c>
      <c r="I49" s="113"/>
      <c r="M49" s="128"/>
      <c r="N49" s="8"/>
      <c r="O49" s="8"/>
      <c r="S49" s="7"/>
      <c r="W49" s="8"/>
      <c r="Y49" s="8"/>
      <c r="AA49" s="8"/>
    </row>
    <row r="50" spans="2:27" ht="21.95" customHeight="1" thickBot="1" x14ac:dyDescent="0.3">
      <c r="B50" s="109"/>
      <c r="C50" s="167"/>
      <c r="E50" s="3"/>
      <c r="G50" s="5"/>
      <c r="H50" s="149" t="str">
        <f>Chronologie!H10</f>
        <v>Capitaine 16</v>
      </c>
      <c r="I50" s="6"/>
      <c r="M50" s="128"/>
      <c r="N50" s="8"/>
      <c r="O50" s="8"/>
      <c r="S50" s="7"/>
      <c r="W50" s="8"/>
      <c r="Y50" s="8"/>
      <c r="AA50" s="8"/>
    </row>
    <row r="51" spans="2:27" ht="21.95" customHeight="1" thickBot="1" x14ac:dyDescent="0.3">
      <c r="B51" s="109"/>
      <c r="C51" s="167"/>
      <c r="E51" s="113"/>
      <c r="G51" s="117" t="s">
        <v>756</v>
      </c>
      <c r="I51" s="128" t="s">
        <v>755</v>
      </c>
      <c r="K51" s="113"/>
      <c r="M51" s="128"/>
      <c r="N51" s="8"/>
      <c r="O51" s="8"/>
      <c r="S51" s="7"/>
      <c r="W51" s="8"/>
      <c r="Y51" s="8"/>
      <c r="AA51" s="8"/>
    </row>
    <row r="52" spans="2:27" ht="21.95" customHeight="1" thickBot="1" x14ac:dyDescent="0.3">
      <c r="B52" s="109"/>
      <c r="C52" s="167"/>
      <c r="E52" s="5"/>
      <c r="F52" s="144" t="s">
        <v>23</v>
      </c>
      <c r="G52" s="9"/>
      <c r="H52" s="147" t="str">
        <f>Chronologie!F11</f>
        <v>Capitaine 17</v>
      </c>
      <c r="I52" s="10"/>
      <c r="J52" s="23" t="s">
        <v>246</v>
      </c>
      <c r="K52" s="6"/>
      <c r="M52" s="128"/>
      <c r="N52" s="8"/>
      <c r="O52" s="8"/>
      <c r="S52" s="7"/>
      <c r="W52" s="8"/>
      <c r="Y52" s="8"/>
      <c r="AA52" s="8"/>
    </row>
    <row r="53" spans="2:27" ht="21.95" customHeight="1" thickBot="1" x14ac:dyDescent="0.3">
      <c r="B53" s="109"/>
      <c r="C53" s="167"/>
      <c r="E53" s="12"/>
      <c r="G53" s="113"/>
      <c r="H53" s="155" t="s">
        <v>726</v>
      </c>
      <c r="I53" s="113"/>
      <c r="K53" s="13"/>
      <c r="M53" s="128"/>
      <c r="N53" s="8"/>
      <c r="O53" s="8"/>
      <c r="S53" s="7"/>
      <c r="W53" s="8"/>
      <c r="Y53" s="8"/>
      <c r="AA53" s="8"/>
    </row>
    <row r="54" spans="2:27" ht="21.95" customHeight="1" thickBot="1" x14ac:dyDescent="0.3">
      <c r="B54" s="109"/>
      <c r="C54" s="167"/>
      <c r="E54" s="12"/>
      <c r="H54" s="149" t="str">
        <f>Chronologie!H11</f>
        <v>Capitaine 18</v>
      </c>
      <c r="K54" s="13"/>
      <c r="M54" s="128"/>
      <c r="N54" s="8"/>
      <c r="O54" s="8"/>
      <c r="S54" s="7"/>
      <c r="W54" s="8"/>
      <c r="Y54" s="8"/>
      <c r="AA54" s="8"/>
    </row>
    <row r="55" spans="2:27" ht="21.95" customHeight="1" thickBot="1" x14ac:dyDescent="0.3">
      <c r="B55" s="109"/>
      <c r="C55" s="167"/>
      <c r="D55" s="146"/>
      <c r="E55" s="110" t="s">
        <v>781</v>
      </c>
      <c r="F55" s="11"/>
      <c r="H55" s="109"/>
      <c r="K55" s="127" t="s">
        <v>789</v>
      </c>
      <c r="L55" s="145"/>
      <c r="M55" s="128"/>
      <c r="N55" s="8"/>
      <c r="O55" s="8"/>
      <c r="S55" s="7"/>
      <c r="W55" s="8"/>
      <c r="Y55" s="8"/>
      <c r="AA55" s="8"/>
    </row>
    <row r="56" spans="2:27" ht="21.95" customHeight="1" thickBot="1" x14ac:dyDescent="0.3">
      <c r="B56" s="109"/>
      <c r="C56" s="167"/>
      <c r="D56" s="167"/>
      <c r="E56" s="12"/>
      <c r="H56" s="147" t="str">
        <f>Chronologie!F12</f>
        <v>Capitaine 19</v>
      </c>
      <c r="K56" s="13"/>
      <c r="L56" s="13"/>
      <c r="M56" s="128"/>
      <c r="N56" s="8"/>
      <c r="O56" s="8"/>
      <c r="S56" s="7"/>
      <c r="W56" s="8"/>
      <c r="Y56" s="8"/>
      <c r="AA56" s="8"/>
    </row>
    <row r="57" spans="2:27" ht="21.95" customHeight="1" thickBot="1" x14ac:dyDescent="0.3">
      <c r="B57" s="109"/>
      <c r="C57" s="167"/>
      <c r="D57" s="167"/>
      <c r="E57" s="15"/>
      <c r="F57" s="4"/>
      <c r="G57" s="113"/>
      <c r="H57" s="155" t="s">
        <v>727</v>
      </c>
      <c r="I57" s="113"/>
      <c r="K57" s="14"/>
      <c r="L57" s="14"/>
      <c r="M57" s="128"/>
      <c r="N57" s="8"/>
      <c r="O57" s="8"/>
      <c r="S57" s="7"/>
      <c r="W57" s="8"/>
      <c r="Y57" s="8"/>
      <c r="AA57" s="8"/>
    </row>
    <row r="58" spans="2:27" ht="21.95" customHeight="1" thickBot="1" x14ac:dyDescent="0.3">
      <c r="B58" s="109"/>
      <c r="C58" s="167"/>
      <c r="D58" s="167"/>
      <c r="E58" s="9"/>
      <c r="F58" s="144" t="s">
        <v>58</v>
      </c>
      <c r="G58" s="5"/>
      <c r="H58" s="149" t="str">
        <f>Chronologie!H12</f>
        <v>Capitaine 20</v>
      </c>
      <c r="I58" s="6"/>
      <c r="J58" s="23" t="s">
        <v>247</v>
      </c>
      <c r="K58" s="10"/>
      <c r="L58" s="13"/>
      <c r="M58" s="128"/>
      <c r="N58" s="8"/>
      <c r="O58" s="8"/>
      <c r="S58" s="7"/>
      <c r="W58" s="8"/>
      <c r="Y58" s="8"/>
      <c r="AA58" s="8"/>
    </row>
    <row r="59" spans="2:27" ht="21.95" customHeight="1" thickBot="1" x14ac:dyDescent="0.3">
      <c r="B59" s="109"/>
      <c r="C59" s="167"/>
      <c r="D59" s="167"/>
      <c r="E59" s="113"/>
      <c r="G59" s="117" t="s">
        <v>754</v>
      </c>
      <c r="I59" s="128" t="s">
        <v>753</v>
      </c>
      <c r="K59" s="113"/>
      <c r="L59" s="13"/>
      <c r="M59" s="128"/>
      <c r="N59" s="8"/>
      <c r="O59" s="8"/>
      <c r="S59" s="7"/>
      <c r="W59" s="8"/>
      <c r="Y59" s="8"/>
      <c r="AA59" s="8"/>
    </row>
    <row r="60" spans="2:27" ht="21.95" customHeight="1" thickBot="1" x14ac:dyDescent="0.3">
      <c r="B60" s="109"/>
      <c r="C60" s="167"/>
      <c r="D60" s="167"/>
      <c r="E60" s="157"/>
      <c r="F60" s="7"/>
      <c r="G60" s="9"/>
      <c r="H60" s="147" t="str">
        <f>Chronologie!F13</f>
        <v>Capitaine 21</v>
      </c>
      <c r="I60" s="10"/>
      <c r="K60" s="157"/>
      <c r="L60" s="13"/>
      <c r="M60" s="128"/>
      <c r="N60" s="8"/>
      <c r="O60" s="8"/>
      <c r="S60" s="7"/>
      <c r="W60" s="8"/>
      <c r="Y60" s="8"/>
      <c r="AA60" s="8"/>
    </row>
    <row r="61" spans="2:27" ht="21.95" customHeight="1" thickBot="1" x14ac:dyDescent="0.3">
      <c r="B61" s="109"/>
      <c r="C61" s="167"/>
      <c r="D61" s="167"/>
      <c r="E61" s="4"/>
      <c r="F61" s="4"/>
      <c r="G61" s="113"/>
      <c r="H61" s="155" t="s">
        <v>728</v>
      </c>
      <c r="I61" s="113"/>
      <c r="K61" s="4"/>
      <c r="L61" s="13"/>
      <c r="M61" s="128"/>
      <c r="N61" s="8"/>
      <c r="O61" s="8"/>
      <c r="S61" s="7"/>
      <c r="W61" s="8"/>
      <c r="Y61" s="8"/>
      <c r="AA61" s="8"/>
    </row>
    <row r="62" spans="2:27" ht="21.95" customHeight="1" thickBot="1" x14ac:dyDescent="0.3">
      <c r="B62" s="109"/>
      <c r="C62" s="167"/>
      <c r="D62" s="167"/>
      <c r="E62" s="3"/>
      <c r="H62" s="149" t="str">
        <f>Chronologie!H13</f>
        <v>Capitaine 22</v>
      </c>
      <c r="L62" s="13"/>
      <c r="M62" s="128"/>
      <c r="N62" s="8"/>
      <c r="O62" s="8"/>
      <c r="S62" s="7"/>
      <c r="W62" s="8"/>
      <c r="Y62" s="8"/>
      <c r="AA62" s="8"/>
    </row>
    <row r="63" spans="2:27" ht="21.95" customHeight="1" thickBot="1" x14ac:dyDescent="0.3">
      <c r="B63" s="109"/>
      <c r="C63" s="146"/>
      <c r="D63" s="110" t="s">
        <v>782</v>
      </c>
      <c r="E63" s="3"/>
      <c r="I63" s="19"/>
      <c r="L63" s="127" t="s">
        <v>791</v>
      </c>
      <c r="M63" s="145"/>
      <c r="N63" s="8"/>
      <c r="O63" s="8"/>
      <c r="S63" s="7"/>
      <c r="W63" s="8"/>
      <c r="Y63" s="8"/>
      <c r="AA63" s="8"/>
    </row>
    <row r="64" spans="2:27" ht="21.95" customHeight="1" thickBot="1" x14ac:dyDescent="0.3">
      <c r="D64" s="167"/>
      <c r="E64" s="3"/>
      <c r="F64" s="2"/>
      <c r="H64" s="147" t="str">
        <f>Chronologie!F22</f>
        <v>Capitaine 31</v>
      </c>
      <c r="L64" s="13"/>
      <c r="U64" s="11"/>
    </row>
    <row r="65" spans="2:27" ht="21.95" customHeight="1" thickBot="1" x14ac:dyDescent="0.3">
      <c r="D65" s="167"/>
      <c r="E65" s="4"/>
      <c r="G65" s="113"/>
      <c r="H65" s="155" t="s">
        <v>739</v>
      </c>
      <c r="I65" s="113"/>
      <c r="K65" s="4"/>
      <c r="L65" s="13"/>
      <c r="N65" s="4"/>
      <c r="O65" s="4"/>
      <c r="U65" s="4"/>
      <c r="W65" s="4"/>
      <c r="Y65" s="4"/>
      <c r="AA65" s="4"/>
    </row>
    <row r="66" spans="2:27" ht="21.95" customHeight="1" thickBot="1" x14ac:dyDescent="0.3">
      <c r="D66" s="167"/>
      <c r="E66" s="3"/>
      <c r="G66" s="5"/>
      <c r="H66" s="149" t="str">
        <f>Chronologie!H22</f>
        <v>Capitaine 32</v>
      </c>
      <c r="I66" s="6"/>
      <c r="L66" s="13"/>
      <c r="AA66" s="11"/>
    </row>
    <row r="67" spans="2:27" ht="21.95" customHeight="1" thickBot="1" x14ac:dyDescent="0.3">
      <c r="D67" s="167"/>
      <c r="E67" s="113"/>
      <c r="G67" s="110" t="s">
        <v>760</v>
      </c>
      <c r="H67" s="11"/>
      <c r="I67" s="127" t="s">
        <v>759</v>
      </c>
      <c r="K67" s="113"/>
      <c r="L67" s="13"/>
      <c r="Y67" s="7"/>
    </row>
    <row r="68" spans="2:27" ht="21.95" customHeight="1" thickBot="1" x14ac:dyDescent="0.3">
      <c r="D68" s="167"/>
      <c r="E68" s="5"/>
      <c r="F68" s="144" t="s">
        <v>89</v>
      </c>
      <c r="G68" s="9"/>
      <c r="H68" s="147" t="str">
        <f>Chronologie!F23</f>
        <v>Capitaine 33</v>
      </c>
      <c r="I68" s="10"/>
      <c r="J68" s="23" t="s">
        <v>237</v>
      </c>
      <c r="K68" s="6"/>
      <c r="L68" s="13"/>
      <c r="AA68" s="11"/>
    </row>
    <row r="69" spans="2:27" ht="21.95" customHeight="1" thickBot="1" x14ac:dyDescent="0.3">
      <c r="D69" s="167"/>
      <c r="E69" s="12"/>
      <c r="G69" s="113"/>
      <c r="H69" s="155" t="s">
        <v>740</v>
      </c>
      <c r="I69" s="113"/>
      <c r="K69" s="13"/>
      <c r="L69" s="13"/>
      <c r="M69" s="4"/>
      <c r="N69" s="4"/>
      <c r="O69" s="4"/>
      <c r="U69" s="4"/>
      <c r="W69" s="4"/>
      <c r="Y69" s="4"/>
      <c r="AA69" s="4"/>
    </row>
    <row r="70" spans="2:27" ht="21.95" customHeight="1" thickBot="1" x14ac:dyDescent="0.3">
      <c r="D70" s="167"/>
      <c r="E70" s="12"/>
      <c r="H70" s="149" t="str">
        <f>Chronologie!H23</f>
        <v>Capitaine 34</v>
      </c>
      <c r="K70" s="13"/>
      <c r="L70" s="13"/>
    </row>
    <row r="71" spans="2:27" ht="21.95" customHeight="1" thickBot="1" x14ac:dyDescent="0.3">
      <c r="D71" s="146"/>
      <c r="E71" s="110" t="s">
        <v>783</v>
      </c>
      <c r="F71" s="11"/>
      <c r="H71" s="11"/>
      <c r="K71" s="127" t="s">
        <v>790</v>
      </c>
      <c r="L71" s="145"/>
      <c r="M71" s="8"/>
      <c r="N71" s="8"/>
      <c r="O71" s="8"/>
      <c r="S71" s="7"/>
      <c r="W71" s="8"/>
      <c r="Y71" s="8"/>
      <c r="AA71" s="8"/>
    </row>
    <row r="72" spans="2:27" ht="21.95" customHeight="1" thickBot="1" x14ac:dyDescent="0.3">
      <c r="E72" s="12"/>
      <c r="H72" s="147" t="str">
        <f>Chronologie!F24</f>
        <v>Capitaine 35</v>
      </c>
      <c r="K72" s="13"/>
      <c r="L72" s="12"/>
      <c r="U72" s="11"/>
    </row>
    <row r="73" spans="2:27" ht="21.95" customHeight="1" thickBot="1" x14ac:dyDescent="0.3">
      <c r="B73" s="4"/>
      <c r="E73" s="15"/>
      <c r="F73" s="4"/>
      <c r="G73" s="113"/>
      <c r="H73" s="155" t="s">
        <v>741</v>
      </c>
      <c r="I73" s="113"/>
      <c r="K73" s="14"/>
      <c r="L73" s="15"/>
      <c r="M73" s="4"/>
      <c r="N73" s="4"/>
      <c r="O73" s="4"/>
      <c r="U73" s="4"/>
      <c r="W73" s="4"/>
      <c r="Y73" s="4"/>
      <c r="AA73" s="4"/>
    </row>
    <row r="74" spans="2:27" ht="21.95" customHeight="1" thickBot="1" x14ac:dyDescent="0.3">
      <c r="E74" s="9"/>
      <c r="F74" s="144" t="s">
        <v>641</v>
      </c>
      <c r="G74" s="5"/>
      <c r="H74" s="149" t="str">
        <f>Chronologie!H24</f>
        <v>Capitaine 36</v>
      </c>
      <c r="I74" s="6"/>
      <c r="J74" s="23" t="s">
        <v>644</v>
      </c>
      <c r="K74" s="10"/>
      <c r="L74" s="12"/>
    </row>
    <row r="75" spans="2:27" ht="21.95" customHeight="1" thickBot="1" x14ac:dyDescent="0.3">
      <c r="E75" s="113"/>
      <c r="G75" s="110" t="s">
        <v>758</v>
      </c>
      <c r="H75" s="11"/>
      <c r="I75" s="127" t="s">
        <v>757</v>
      </c>
      <c r="K75" s="113"/>
      <c r="L75" s="12"/>
      <c r="U75" s="7"/>
    </row>
    <row r="76" spans="2:27" ht="21.95" customHeight="1" thickBot="1" x14ac:dyDescent="0.3">
      <c r="F76" s="11"/>
      <c r="G76" s="9"/>
      <c r="H76" s="147" t="str">
        <f>Chronologie!F25</f>
        <v>Capitaine 37</v>
      </c>
      <c r="I76" s="10"/>
      <c r="J76" s="11"/>
      <c r="K76" s="11"/>
    </row>
    <row r="77" spans="2:27" ht="21.95" customHeight="1" thickBot="1" x14ac:dyDescent="0.3">
      <c r="F77" s="2"/>
      <c r="G77" s="113"/>
      <c r="H77" s="155" t="s">
        <v>742</v>
      </c>
      <c r="I77" s="113"/>
      <c r="J77" s="4"/>
      <c r="K77" s="4"/>
      <c r="O77" s="4"/>
      <c r="U77" s="4"/>
      <c r="W77" s="4"/>
      <c r="Y77" s="4"/>
      <c r="AA77" s="4"/>
    </row>
    <row r="78" spans="2:27" ht="21.95" customHeight="1" thickBot="1" x14ac:dyDescent="0.3">
      <c r="C78" s="3"/>
      <c r="F78" s="2"/>
      <c r="H78" s="149" t="str">
        <f>Chronologie!H25</f>
        <v>Capitaine 38</v>
      </c>
      <c r="J78" s="2"/>
      <c r="K78" s="2"/>
    </row>
    <row r="79" spans="2:27" ht="21.95" customHeight="1" thickBot="1" x14ac:dyDescent="0.3">
      <c r="C79" s="125" t="s">
        <v>302</v>
      </c>
      <c r="F79" s="21"/>
      <c r="J79" s="19"/>
      <c r="K79" s="19"/>
      <c r="M79" s="125" t="s">
        <v>303</v>
      </c>
    </row>
    <row r="80" spans="2:27" ht="21.95" customHeight="1" thickBot="1" x14ac:dyDescent="0.3">
      <c r="C80" s="3"/>
      <c r="F80" s="147"/>
      <c r="G80" s="143" t="s">
        <v>238</v>
      </c>
      <c r="H80" s="11"/>
      <c r="I80" s="144" t="s">
        <v>239</v>
      </c>
      <c r="J80" s="147"/>
    </row>
    <row r="81" spans="1:27" ht="21.95" customHeight="1" thickBot="1" x14ac:dyDescent="0.3">
      <c r="B81" s="109"/>
      <c r="E81" s="113"/>
      <c r="F81" s="154" t="s">
        <v>744</v>
      </c>
      <c r="G81" s="23"/>
      <c r="I81" s="144"/>
      <c r="J81" s="154" t="s">
        <v>743</v>
      </c>
      <c r="K81" s="113"/>
      <c r="L81" s="4"/>
      <c r="M81" s="4"/>
      <c r="N81" s="4"/>
    </row>
    <row r="82" spans="1:27" ht="21.95" customHeight="1" thickBot="1" x14ac:dyDescent="0.3">
      <c r="E82" s="12"/>
      <c r="F82" s="149"/>
      <c r="G82" s="143" t="s">
        <v>42</v>
      </c>
      <c r="I82" s="144" t="s">
        <v>240</v>
      </c>
      <c r="J82" s="149"/>
      <c r="K82" s="6"/>
      <c r="N82" s="8"/>
    </row>
    <row r="83" spans="1:27" ht="21.95" customHeight="1" thickBot="1" x14ac:dyDescent="0.3">
      <c r="A83" s="3"/>
      <c r="C83" s="23"/>
      <c r="D83" s="146"/>
      <c r="E83" s="110" t="s">
        <v>763</v>
      </c>
      <c r="F83" s="7"/>
      <c r="G83" s="109"/>
      <c r="I83" s="109"/>
      <c r="J83" s="8"/>
      <c r="K83" s="127" t="s">
        <v>771</v>
      </c>
      <c r="L83" s="145"/>
      <c r="M83" s="8"/>
      <c r="N83" s="8"/>
      <c r="P83" s="3"/>
    </row>
    <row r="84" spans="1:27" ht="21.95" customHeight="1" thickBot="1" x14ac:dyDescent="0.3">
      <c r="A84" s="3"/>
      <c r="C84" s="23"/>
      <c r="D84" s="117"/>
      <c r="E84" s="12"/>
      <c r="K84" s="153"/>
      <c r="L84" s="245"/>
      <c r="M84" s="8"/>
      <c r="N84" s="8"/>
      <c r="P84" s="3"/>
    </row>
    <row r="85" spans="1:27" ht="21.95" customHeight="1" thickBot="1" x14ac:dyDescent="0.3">
      <c r="A85" s="3"/>
      <c r="C85" s="23"/>
      <c r="D85" s="117"/>
      <c r="E85" s="113"/>
      <c r="F85" s="143" t="s">
        <v>235</v>
      </c>
      <c r="J85" s="144" t="s">
        <v>234</v>
      </c>
      <c r="K85" s="113"/>
      <c r="L85" s="128"/>
      <c r="M85" s="8"/>
      <c r="N85" s="8"/>
      <c r="P85" s="3"/>
    </row>
    <row r="86" spans="1:27" ht="21.95" customHeight="1" thickBot="1" x14ac:dyDescent="0.3">
      <c r="A86" s="3"/>
      <c r="C86" s="23"/>
      <c r="D86" s="117"/>
      <c r="E86" s="109"/>
      <c r="F86" s="143"/>
      <c r="K86" s="109"/>
      <c r="L86" s="128"/>
      <c r="M86" s="8"/>
      <c r="N86" s="8"/>
      <c r="P86" s="3"/>
    </row>
    <row r="87" spans="1:27" ht="21.95" customHeight="1" thickBot="1" x14ac:dyDescent="0.3">
      <c r="C87" s="113"/>
      <c r="D87" s="110" t="s">
        <v>766</v>
      </c>
      <c r="L87" s="127" t="s">
        <v>772</v>
      </c>
      <c r="M87" s="145"/>
      <c r="N87" s="4"/>
      <c r="T87" s="11"/>
      <c r="U87" s="4"/>
      <c r="W87" s="4"/>
      <c r="Y87" s="4"/>
      <c r="AA87" s="4"/>
    </row>
    <row r="88" spans="1:27" ht="21.95" customHeight="1" thickBot="1" x14ac:dyDescent="0.3">
      <c r="A88" s="3"/>
      <c r="C88" s="244"/>
      <c r="D88" s="110"/>
      <c r="E88" s="3"/>
      <c r="F88" s="147"/>
      <c r="G88" s="24" t="s">
        <v>242</v>
      </c>
      <c r="I88" s="22" t="s">
        <v>243</v>
      </c>
      <c r="J88" s="147"/>
      <c r="L88" s="127"/>
      <c r="M88" s="245"/>
      <c r="N88" s="4"/>
      <c r="P88" s="3"/>
      <c r="T88" s="11"/>
      <c r="U88" s="4"/>
      <c r="W88" s="4"/>
      <c r="Y88" s="4"/>
      <c r="AA88" s="4"/>
    </row>
    <row r="89" spans="1:27" ht="21.95" customHeight="1" thickBot="1" x14ac:dyDescent="0.3">
      <c r="A89" s="3"/>
      <c r="C89" s="142"/>
      <c r="E89" s="113"/>
      <c r="F89" s="154" t="s">
        <v>764</v>
      </c>
      <c r="G89" s="24"/>
      <c r="I89" s="22"/>
      <c r="J89" s="154" t="s">
        <v>773</v>
      </c>
      <c r="K89" s="147"/>
      <c r="L89" s="14"/>
      <c r="M89" s="128"/>
      <c r="N89" s="4"/>
      <c r="P89" s="3"/>
      <c r="T89" s="11"/>
      <c r="U89" s="4"/>
      <c r="W89" s="4"/>
      <c r="Y89" s="4"/>
      <c r="AA89" s="4"/>
    </row>
    <row r="90" spans="1:27" ht="21.95" customHeight="1" thickBot="1" x14ac:dyDescent="0.3">
      <c r="A90" s="3"/>
      <c r="C90" s="142"/>
      <c r="E90" s="12"/>
      <c r="F90" s="149"/>
      <c r="G90" s="24" t="s">
        <v>50</v>
      </c>
      <c r="I90" s="22" t="s">
        <v>245</v>
      </c>
      <c r="J90" s="149"/>
      <c r="K90" s="6"/>
      <c r="L90" s="13"/>
      <c r="M90" s="128"/>
      <c r="N90" s="4"/>
      <c r="P90" s="3"/>
      <c r="T90" s="11"/>
      <c r="U90" s="4"/>
      <c r="W90" s="4"/>
      <c r="Y90" s="4"/>
      <c r="AA90" s="4"/>
    </row>
    <row r="91" spans="1:27" ht="21.95" customHeight="1" thickBot="1" x14ac:dyDescent="0.3">
      <c r="A91" s="3"/>
      <c r="C91" s="167"/>
      <c r="D91" s="146"/>
      <c r="E91" s="110" t="s">
        <v>765</v>
      </c>
      <c r="G91" s="3"/>
      <c r="I91" s="3"/>
      <c r="K91" s="127" t="s">
        <v>747</v>
      </c>
      <c r="L91" s="113"/>
      <c r="M91" s="13"/>
      <c r="P91" s="3"/>
      <c r="T91" s="11"/>
      <c r="U91" s="4"/>
      <c r="W91" s="4"/>
      <c r="Y91" s="4"/>
      <c r="AA91" s="4"/>
    </row>
    <row r="92" spans="1:27" ht="21.95" customHeight="1" thickBot="1" x14ac:dyDescent="0.3">
      <c r="A92" s="3"/>
      <c r="B92" s="20" t="s">
        <v>508</v>
      </c>
      <c r="C92" s="117"/>
      <c r="D92" s="109"/>
      <c r="E92" s="12"/>
      <c r="G92" s="3"/>
      <c r="I92" s="3"/>
      <c r="K92" s="153"/>
      <c r="L92" s="109"/>
      <c r="M92" s="14"/>
      <c r="N92" s="20" t="s">
        <v>508</v>
      </c>
      <c r="P92" s="3"/>
      <c r="T92" s="11"/>
      <c r="U92" s="4"/>
      <c r="W92" s="4"/>
      <c r="Y92" s="4"/>
      <c r="AA92" s="4"/>
    </row>
    <row r="93" spans="1:27" ht="21.95" customHeight="1" thickBot="1" x14ac:dyDescent="0.3">
      <c r="A93" s="3"/>
      <c r="B93" s="146"/>
      <c r="C93" s="110" t="s">
        <v>770</v>
      </c>
      <c r="D93" s="109"/>
      <c r="E93" s="113"/>
      <c r="F93" s="143" t="s">
        <v>233</v>
      </c>
      <c r="G93" s="3"/>
      <c r="I93" s="3"/>
      <c r="J93" s="22" t="s">
        <v>236</v>
      </c>
      <c r="K93" s="149"/>
      <c r="L93" s="109"/>
      <c r="M93" s="127" t="s">
        <v>777</v>
      </c>
      <c r="N93" s="145"/>
      <c r="P93" s="3"/>
      <c r="T93" s="11"/>
      <c r="U93" s="4"/>
      <c r="W93" s="4"/>
      <c r="Y93" s="4"/>
      <c r="AA93" s="4"/>
    </row>
    <row r="94" spans="1:27" ht="21.95" customHeight="1" thickBot="1" x14ac:dyDescent="0.3">
      <c r="B94" s="11" t="s">
        <v>241</v>
      </c>
      <c r="C94" s="117"/>
      <c r="D94" s="109"/>
      <c r="E94" s="24"/>
      <c r="F94" s="24"/>
      <c r="G94" s="3"/>
      <c r="I94" s="3"/>
      <c r="J94" s="22"/>
      <c r="L94" s="4"/>
      <c r="M94" s="14"/>
      <c r="N94" s="20" t="s">
        <v>244</v>
      </c>
      <c r="T94" s="11"/>
      <c r="U94" s="4"/>
      <c r="W94" s="4"/>
      <c r="Y94" s="4"/>
      <c r="AA94" s="4"/>
    </row>
    <row r="95" spans="1:27" ht="21.95" customHeight="1" thickBot="1" x14ac:dyDescent="0.3">
      <c r="C95" s="167"/>
      <c r="D95" s="109"/>
      <c r="E95" s="147"/>
      <c r="F95" s="24" t="s">
        <v>23</v>
      </c>
      <c r="I95" s="3"/>
      <c r="J95" s="22" t="s">
        <v>246</v>
      </c>
      <c r="K95" s="147"/>
      <c r="L95" s="4"/>
      <c r="M95" s="13"/>
      <c r="T95" s="11"/>
      <c r="U95" s="4"/>
      <c r="W95" s="4"/>
      <c r="Y95" s="4"/>
      <c r="AA95" s="11"/>
    </row>
    <row r="96" spans="1:27" ht="21.95" customHeight="1" thickBot="1" x14ac:dyDescent="0.3">
      <c r="C96" s="116"/>
      <c r="D96" s="113"/>
      <c r="E96" s="154" t="s">
        <v>767</v>
      </c>
      <c r="F96" s="24"/>
      <c r="I96" s="3"/>
      <c r="J96" s="22"/>
      <c r="K96" s="154" t="s">
        <v>774</v>
      </c>
      <c r="L96" s="113"/>
      <c r="M96" s="17"/>
      <c r="N96" s="8"/>
      <c r="T96" s="11"/>
      <c r="Y96" s="7"/>
    </row>
    <row r="97" spans="1:27" ht="21.95" customHeight="1" thickBot="1" x14ac:dyDescent="0.3">
      <c r="C97" s="115"/>
      <c r="D97" s="114"/>
      <c r="E97" s="149"/>
      <c r="F97" s="24" t="s">
        <v>58</v>
      </c>
      <c r="I97" s="3"/>
      <c r="J97" s="22" t="s">
        <v>247</v>
      </c>
      <c r="K97" s="149"/>
      <c r="L97" s="25"/>
      <c r="M97" s="26"/>
      <c r="N97" s="4"/>
      <c r="T97" s="11"/>
      <c r="U97" s="4"/>
      <c r="W97" s="4"/>
      <c r="Y97" s="4"/>
      <c r="AA97" s="11"/>
    </row>
    <row r="98" spans="1:27" ht="21.95" customHeight="1" thickBot="1" x14ac:dyDescent="0.3">
      <c r="C98" s="113"/>
      <c r="D98" s="110" t="s">
        <v>769</v>
      </c>
      <c r="E98" s="20"/>
      <c r="F98" s="24"/>
      <c r="I98" s="3"/>
      <c r="J98" s="22"/>
      <c r="K98" s="2"/>
      <c r="L98" s="127" t="s">
        <v>776</v>
      </c>
      <c r="M98" s="113"/>
      <c r="T98" s="11"/>
      <c r="U98" s="7"/>
      <c r="Y98" s="8"/>
      <c r="AA98" s="8"/>
    </row>
    <row r="99" spans="1:27" ht="21.95" customHeight="1" thickBot="1" x14ac:dyDescent="0.3">
      <c r="C99" s="109"/>
      <c r="D99" s="115"/>
      <c r="E99" s="147"/>
      <c r="F99" s="24" t="s">
        <v>89</v>
      </c>
      <c r="I99" s="3"/>
      <c r="J99" s="22" t="s">
        <v>237</v>
      </c>
      <c r="K99" s="147"/>
      <c r="L99" s="26"/>
      <c r="M99" s="4"/>
      <c r="N99" s="4"/>
      <c r="T99" s="11"/>
      <c r="U99" s="4"/>
      <c r="W99" s="4"/>
      <c r="Y99" s="4"/>
      <c r="AA99" s="4"/>
    </row>
    <row r="100" spans="1:27" ht="21.95" customHeight="1" thickBot="1" x14ac:dyDescent="0.3">
      <c r="C100" s="23"/>
      <c r="D100" s="113"/>
      <c r="E100" s="154" t="s">
        <v>768</v>
      </c>
      <c r="F100" s="24"/>
      <c r="I100" s="3"/>
      <c r="J100" s="22"/>
      <c r="K100" s="154" t="s">
        <v>775</v>
      </c>
      <c r="L100" s="113"/>
      <c r="M100" s="8"/>
      <c r="N100" s="8"/>
      <c r="T100" s="11"/>
      <c r="W100" s="7"/>
    </row>
    <row r="101" spans="1:27" ht="21.95" customHeight="1" thickBot="1" x14ac:dyDescent="0.3">
      <c r="B101" s="109"/>
      <c r="E101" s="149"/>
      <c r="F101" s="24" t="s">
        <v>641</v>
      </c>
      <c r="I101" s="3"/>
      <c r="J101" s="22" t="s">
        <v>644</v>
      </c>
      <c r="K101" s="149"/>
      <c r="L101" s="4"/>
      <c r="M101" s="4"/>
      <c r="N101" s="4"/>
      <c r="T101" s="11"/>
      <c r="U101" s="4"/>
      <c r="W101" s="4"/>
      <c r="Y101" s="4"/>
      <c r="AA101" s="4"/>
    </row>
    <row r="102" spans="1:27" ht="21.95" customHeight="1" x14ac:dyDescent="0.25">
      <c r="T102" s="11"/>
      <c r="U102" s="7"/>
      <c r="Y102" s="8"/>
      <c r="AA102" s="8"/>
    </row>
    <row r="103" spans="1:27" ht="50.1" customHeight="1" thickBot="1" x14ac:dyDescent="0.3">
      <c r="B103" s="141" t="s">
        <v>486</v>
      </c>
      <c r="T103" s="11"/>
      <c r="U103" s="7"/>
      <c r="Y103" s="8"/>
      <c r="AA103" s="8"/>
    </row>
    <row r="104" spans="1:27" s="164" customFormat="1" ht="45" customHeight="1" thickTop="1" thickBot="1" x14ac:dyDescent="0.3">
      <c r="A104" s="163"/>
      <c r="B104" s="129" t="s">
        <v>6</v>
      </c>
      <c r="C104" s="132" t="s">
        <v>0</v>
      </c>
      <c r="D104" s="132" t="s">
        <v>1</v>
      </c>
      <c r="E104" s="132" t="s">
        <v>2</v>
      </c>
      <c r="F104" s="131" t="s">
        <v>3</v>
      </c>
      <c r="G104" s="129" t="s">
        <v>7</v>
      </c>
      <c r="H104" s="130" t="s">
        <v>8</v>
      </c>
      <c r="I104" s="130" t="s">
        <v>9</v>
      </c>
      <c r="J104" s="130" t="s">
        <v>10</v>
      </c>
      <c r="K104" s="130" t="s">
        <v>11</v>
      </c>
      <c r="L104" s="130" t="s">
        <v>12</v>
      </c>
      <c r="M104" s="131" t="s">
        <v>511</v>
      </c>
      <c r="P104" s="163"/>
    </row>
    <row r="105" spans="1:27" s="164" customFormat="1" ht="45" customHeight="1" thickBot="1" x14ac:dyDescent="0.3">
      <c r="A105" s="163"/>
      <c r="B105" s="133" t="s">
        <v>452</v>
      </c>
      <c r="C105" s="134" t="str">
        <f>Distribution!E3</f>
        <v>Capitaine 1</v>
      </c>
      <c r="D105" s="134" t="str">
        <f>Distribution!F3</f>
        <v>Troisième 1</v>
      </c>
      <c r="E105" s="134" t="str">
        <f>Distribution!G3</f>
        <v>Deuxième 1</v>
      </c>
      <c r="F105" s="136" t="str">
        <f>Distribution!H3</f>
        <v>Premier 1</v>
      </c>
      <c r="G105" s="133" t="s">
        <v>673</v>
      </c>
      <c r="H105" s="135" t="s">
        <v>677</v>
      </c>
      <c r="I105" s="165" t="s">
        <v>693</v>
      </c>
      <c r="J105" s="165" t="s">
        <v>694</v>
      </c>
      <c r="K105" s="165" t="s">
        <v>695</v>
      </c>
      <c r="L105" s="165" t="s">
        <v>689</v>
      </c>
      <c r="M105" s="166" t="s">
        <v>794</v>
      </c>
      <c r="P105" s="163"/>
    </row>
    <row r="106" spans="1:27" s="164" customFormat="1" ht="45" customHeight="1" thickBot="1" x14ac:dyDescent="0.3">
      <c r="A106" s="163"/>
      <c r="B106" s="133" t="s">
        <v>453</v>
      </c>
      <c r="C106" s="134" t="str">
        <f>Distribution!E4</f>
        <v>Capitaine 2</v>
      </c>
      <c r="D106" s="134" t="str">
        <f>Distribution!F4</f>
        <v>Troisième 2</v>
      </c>
      <c r="E106" s="134" t="str">
        <f>Distribution!G4</f>
        <v>Deuxième 2</v>
      </c>
      <c r="F106" s="136" t="str">
        <f>Distribution!H4</f>
        <v>Premier 2</v>
      </c>
      <c r="G106" s="133" t="s">
        <v>673</v>
      </c>
      <c r="H106" s="135" t="s">
        <v>677</v>
      </c>
      <c r="I106" s="165" t="s">
        <v>693</v>
      </c>
      <c r="J106" s="165" t="s">
        <v>694</v>
      </c>
      <c r="K106" s="165" t="s">
        <v>695</v>
      </c>
      <c r="L106" s="165" t="s">
        <v>689</v>
      </c>
      <c r="M106" s="166" t="s">
        <v>794</v>
      </c>
      <c r="P106" s="163"/>
    </row>
    <row r="107" spans="1:27" s="164" customFormat="1" ht="45" customHeight="1" thickBot="1" x14ac:dyDescent="0.3">
      <c r="A107" s="163"/>
      <c r="B107" s="133" t="s">
        <v>454</v>
      </c>
      <c r="C107" s="134" t="str">
        <f>Distribution!E5</f>
        <v>Capitaine 3</v>
      </c>
      <c r="D107" s="134" t="str">
        <f>Distribution!F5</f>
        <v>Troisième 3</v>
      </c>
      <c r="E107" s="134" t="str">
        <f>Distribution!G5</f>
        <v>Deuxième 3</v>
      </c>
      <c r="F107" s="136" t="str">
        <f>Distribution!H5</f>
        <v>Premier 3</v>
      </c>
      <c r="G107" s="133" t="s">
        <v>673</v>
      </c>
      <c r="H107" s="135" t="s">
        <v>677</v>
      </c>
      <c r="I107" s="165" t="s">
        <v>693</v>
      </c>
      <c r="J107" s="165" t="s">
        <v>694</v>
      </c>
      <c r="K107" s="165" t="s">
        <v>695</v>
      </c>
      <c r="L107" s="165" t="s">
        <v>689</v>
      </c>
      <c r="M107" s="166" t="s">
        <v>794</v>
      </c>
      <c r="P107" s="163"/>
    </row>
    <row r="108" spans="1:27" s="164" customFormat="1" ht="45" customHeight="1" thickBot="1" x14ac:dyDescent="0.3">
      <c r="A108" s="163"/>
      <c r="B108" s="133" t="s">
        <v>455</v>
      </c>
      <c r="C108" s="134" t="str">
        <f>Distribution!E6</f>
        <v>Capitaine 4</v>
      </c>
      <c r="D108" s="134" t="str">
        <f>Distribution!F6</f>
        <v>Troisième 4</v>
      </c>
      <c r="E108" s="134" t="str">
        <f>Distribution!G6</f>
        <v>Deuxième 4</v>
      </c>
      <c r="F108" s="136" t="str">
        <f>Distribution!H6</f>
        <v>Premier 4</v>
      </c>
      <c r="G108" s="133" t="s">
        <v>673</v>
      </c>
      <c r="H108" s="135" t="s">
        <v>677</v>
      </c>
      <c r="I108" s="165" t="s">
        <v>693</v>
      </c>
      <c r="J108" s="165" t="s">
        <v>694</v>
      </c>
      <c r="K108" s="165" t="s">
        <v>695</v>
      </c>
      <c r="L108" s="165" t="s">
        <v>689</v>
      </c>
      <c r="M108" s="166" t="s">
        <v>794</v>
      </c>
      <c r="P108" s="163"/>
    </row>
    <row r="109" spans="1:27" s="164" customFormat="1" ht="45" customHeight="1" thickBot="1" x14ac:dyDescent="0.3">
      <c r="A109" s="163"/>
      <c r="B109" s="133" t="s">
        <v>456</v>
      </c>
      <c r="C109" s="134" t="str">
        <f>Distribution!E7</f>
        <v>Capitaine 5</v>
      </c>
      <c r="D109" s="134" t="str">
        <f>Distribution!F7</f>
        <v>Troisième 5</v>
      </c>
      <c r="E109" s="134" t="str">
        <f>Distribution!G7</f>
        <v>Deuxième 5</v>
      </c>
      <c r="F109" s="136" t="str">
        <f>Distribution!H7</f>
        <v>Premier 5</v>
      </c>
      <c r="G109" s="133" t="s">
        <v>673</v>
      </c>
      <c r="H109" s="135" t="s">
        <v>677</v>
      </c>
      <c r="I109" s="165" t="s">
        <v>693</v>
      </c>
      <c r="J109" s="165" t="s">
        <v>694</v>
      </c>
      <c r="K109" s="165" t="s">
        <v>695</v>
      </c>
      <c r="L109" s="165" t="s">
        <v>689</v>
      </c>
      <c r="M109" s="166" t="s">
        <v>794</v>
      </c>
      <c r="P109" s="163"/>
    </row>
    <row r="110" spans="1:27" s="164" customFormat="1" ht="45" customHeight="1" thickBot="1" x14ac:dyDescent="0.3">
      <c r="A110" s="163"/>
      <c r="B110" s="133" t="s">
        <v>457</v>
      </c>
      <c r="C110" s="134" t="str">
        <f>Distribution!E8</f>
        <v>Capitaine 6</v>
      </c>
      <c r="D110" s="134" t="str">
        <f>Distribution!F8</f>
        <v>Troisième 6</v>
      </c>
      <c r="E110" s="134" t="str">
        <f>Distribution!G8</f>
        <v>Deuxième 6</v>
      </c>
      <c r="F110" s="136" t="str">
        <f>Distribution!H8</f>
        <v>Premier 6</v>
      </c>
      <c r="G110" s="133" t="s">
        <v>673</v>
      </c>
      <c r="H110" s="135" t="s">
        <v>677</v>
      </c>
      <c r="I110" s="165" t="s">
        <v>693</v>
      </c>
      <c r="J110" s="165" t="s">
        <v>694</v>
      </c>
      <c r="K110" s="165" t="s">
        <v>695</v>
      </c>
      <c r="L110" s="165" t="s">
        <v>689</v>
      </c>
      <c r="M110" s="166" t="s">
        <v>794</v>
      </c>
      <c r="P110" s="163"/>
    </row>
    <row r="111" spans="1:27" s="164" customFormat="1" ht="45" customHeight="1" thickBot="1" x14ac:dyDescent="0.3">
      <c r="A111" s="163"/>
      <c r="B111" s="133" t="s">
        <v>458</v>
      </c>
      <c r="C111" s="134" t="str">
        <f>Distribution!E9</f>
        <v>Capitaine 7</v>
      </c>
      <c r="D111" s="134" t="str">
        <f>Distribution!F9</f>
        <v>Troisième 7</v>
      </c>
      <c r="E111" s="134" t="str">
        <f>Distribution!G9</f>
        <v>Deuxième 7</v>
      </c>
      <c r="F111" s="136" t="str">
        <f>Distribution!H9</f>
        <v>Premier 7</v>
      </c>
      <c r="G111" s="133" t="s">
        <v>673</v>
      </c>
      <c r="H111" s="135" t="s">
        <v>677</v>
      </c>
      <c r="I111" s="165" t="s">
        <v>693</v>
      </c>
      <c r="J111" s="165" t="s">
        <v>694</v>
      </c>
      <c r="K111" s="165" t="s">
        <v>695</v>
      </c>
      <c r="L111" s="165" t="s">
        <v>689</v>
      </c>
      <c r="M111" s="166" t="s">
        <v>794</v>
      </c>
      <c r="P111" s="163"/>
    </row>
    <row r="112" spans="1:27" s="164" customFormat="1" ht="45" customHeight="1" thickBot="1" x14ac:dyDescent="0.3">
      <c r="A112" s="163"/>
      <c r="B112" s="133" t="s">
        <v>459</v>
      </c>
      <c r="C112" s="134" t="str">
        <f>Distribution!E10</f>
        <v>Capitaine 8</v>
      </c>
      <c r="D112" s="134" t="str">
        <f>Distribution!F10</f>
        <v>Troisième 8</v>
      </c>
      <c r="E112" s="134" t="str">
        <f>Distribution!G10</f>
        <v>Deuxième 8</v>
      </c>
      <c r="F112" s="136" t="str">
        <f>Distribution!H10</f>
        <v>Premier 8</v>
      </c>
      <c r="G112" s="133" t="s">
        <v>673</v>
      </c>
      <c r="H112" s="135" t="s">
        <v>677</v>
      </c>
      <c r="I112" s="165" t="s">
        <v>693</v>
      </c>
      <c r="J112" s="165" t="s">
        <v>694</v>
      </c>
      <c r="K112" s="165" t="s">
        <v>695</v>
      </c>
      <c r="L112" s="165" t="s">
        <v>689</v>
      </c>
      <c r="M112" s="166" t="s">
        <v>794</v>
      </c>
      <c r="P112" s="163"/>
    </row>
    <row r="113" spans="1:16" s="164" customFormat="1" ht="45" customHeight="1" thickBot="1" x14ac:dyDescent="0.3">
      <c r="A113" s="163"/>
      <c r="B113" s="133" t="s">
        <v>460</v>
      </c>
      <c r="C113" s="134" t="str">
        <f>Distribution!E11</f>
        <v>Capitaine 9</v>
      </c>
      <c r="D113" s="134" t="str">
        <f>Distribution!F11</f>
        <v>Troisième 9</v>
      </c>
      <c r="E113" s="134" t="str">
        <f>Distribution!G11</f>
        <v>Deuxième 9</v>
      </c>
      <c r="F113" s="136" t="str">
        <f>Distribution!H11</f>
        <v>Premier 9</v>
      </c>
      <c r="G113" s="133" t="s">
        <v>674</v>
      </c>
      <c r="H113" s="135" t="s">
        <v>679</v>
      </c>
      <c r="I113" s="165" t="s">
        <v>693</v>
      </c>
      <c r="J113" s="165" t="s">
        <v>690</v>
      </c>
      <c r="K113" s="165" t="s">
        <v>691</v>
      </c>
      <c r="L113" s="165" t="s">
        <v>689</v>
      </c>
      <c r="M113" s="166" t="s">
        <v>794</v>
      </c>
      <c r="P113" s="163"/>
    </row>
    <row r="114" spans="1:16" s="164" customFormat="1" ht="45" customHeight="1" thickBot="1" x14ac:dyDescent="0.3">
      <c r="A114" s="163"/>
      <c r="B114" s="133" t="s">
        <v>461</v>
      </c>
      <c r="C114" s="134" t="str">
        <f>Distribution!E12</f>
        <v>Capitaine 10</v>
      </c>
      <c r="D114" s="134" t="str">
        <f>Distribution!F12</f>
        <v>Troisième 10</v>
      </c>
      <c r="E114" s="134" t="str">
        <f>Distribution!G12</f>
        <v>Deuxième 10</v>
      </c>
      <c r="F114" s="136" t="str">
        <f>Distribution!H12</f>
        <v>Premier 10</v>
      </c>
      <c r="G114" s="133" t="s">
        <v>674</v>
      </c>
      <c r="H114" s="135" t="s">
        <v>679</v>
      </c>
      <c r="I114" s="165" t="s">
        <v>693</v>
      </c>
      <c r="J114" s="165" t="s">
        <v>690</v>
      </c>
      <c r="K114" s="165" t="s">
        <v>691</v>
      </c>
      <c r="L114" s="165" t="s">
        <v>689</v>
      </c>
      <c r="M114" s="166" t="s">
        <v>794</v>
      </c>
      <c r="P114" s="163"/>
    </row>
    <row r="115" spans="1:16" s="164" customFormat="1" ht="45" customHeight="1" thickBot="1" x14ac:dyDescent="0.3">
      <c r="A115" s="163"/>
      <c r="B115" s="133" t="s">
        <v>462</v>
      </c>
      <c r="C115" s="134" t="str">
        <f>Distribution!E13</f>
        <v>Capitaine 11</v>
      </c>
      <c r="D115" s="134" t="str">
        <f>Distribution!F13</f>
        <v>Troisième 11</v>
      </c>
      <c r="E115" s="134" t="str">
        <f>Distribution!G13</f>
        <v>Deuxième 11</v>
      </c>
      <c r="F115" s="136" t="str">
        <f>Distribution!H13</f>
        <v>Premier 11</v>
      </c>
      <c r="G115" s="133" t="s">
        <v>674</v>
      </c>
      <c r="H115" s="135" t="s">
        <v>679</v>
      </c>
      <c r="I115" s="165" t="s">
        <v>693</v>
      </c>
      <c r="J115" s="165" t="s">
        <v>690</v>
      </c>
      <c r="K115" s="165" t="s">
        <v>691</v>
      </c>
      <c r="L115" s="165" t="s">
        <v>689</v>
      </c>
      <c r="M115" s="166" t="s">
        <v>794</v>
      </c>
      <c r="P115" s="163"/>
    </row>
    <row r="116" spans="1:16" s="164" customFormat="1" ht="45" customHeight="1" thickBot="1" x14ac:dyDescent="0.3">
      <c r="A116" s="163"/>
      <c r="B116" s="133" t="s">
        <v>463</v>
      </c>
      <c r="C116" s="134" t="str">
        <f>Distribution!E14</f>
        <v>Capitaine 12</v>
      </c>
      <c r="D116" s="134" t="str">
        <f>Distribution!F14</f>
        <v>Troisième 12</v>
      </c>
      <c r="E116" s="134" t="str">
        <f>Distribution!G14</f>
        <v>Deuxième 12</v>
      </c>
      <c r="F116" s="136" t="str">
        <f>Distribution!H14</f>
        <v>Premier 12</v>
      </c>
      <c r="G116" s="133" t="s">
        <v>674</v>
      </c>
      <c r="H116" s="135" t="s">
        <v>679</v>
      </c>
      <c r="I116" s="165" t="s">
        <v>693</v>
      </c>
      <c r="J116" s="165" t="s">
        <v>690</v>
      </c>
      <c r="K116" s="165" t="s">
        <v>691</v>
      </c>
      <c r="L116" s="165" t="s">
        <v>689</v>
      </c>
      <c r="M116" s="166" t="s">
        <v>794</v>
      </c>
      <c r="P116" s="163"/>
    </row>
    <row r="117" spans="1:16" s="164" customFormat="1" ht="45" customHeight="1" thickBot="1" x14ac:dyDescent="0.3">
      <c r="A117" s="163"/>
      <c r="B117" s="133" t="s">
        <v>464</v>
      </c>
      <c r="C117" s="134" t="str">
        <f>Distribution!E15</f>
        <v>Capitaine 13</v>
      </c>
      <c r="D117" s="134" t="str">
        <f>Distribution!F15</f>
        <v>Troisième 13</v>
      </c>
      <c r="E117" s="134" t="str">
        <f>Distribution!G15</f>
        <v>Deuxième 13</v>
      </c>
      <c r="F117" s="136" t="str">
        <f>Distribution!H15</f>
        <v>Premier 13</v>
      </c>
      <c r="G117" s="133" t="s">
        <v>674</v>
      </c>
      <c r="H117" s="135" t="s">
        <v>688</v>
      </c>
      <c r="I117" s="135" t="s">
        <v>681</v>
      </c>
      <c r="J117" s="135" t="s">
        <v>692</v>
      </c>
      <c r="K117" s="135" t="s">
        <v>684</v>
      </c>
      <c r="L117" s="135"/>
      <c r="M117" s="136">
        <v>6</v>
      </c>
      <c r="P117" s="163"/>
    </row>
    <row r="118" spans="1:16" s="164" customFormat="1" ht="45" customHeight="1" thickBot="1" x14ac:dyDescent="0.3">
      <c r="A118" s="163"/>
      <c r="B118" s="133" t="s">
        <v>465</v>
      </c>
      <c r="C118" s="134" t="str">
        <f>Distribution!E16</f>
        <v>Capitaine 14</v>
      </c>
      <c r="D118" s="134" t="str">
        <f>Distribution!F16</f>
        <v>Troisième 14</v>
      </c>
      <c r="E118" s="134" t="str">
        <f>Distribution!G16</f>
        <v>Deuxième 14</v>
      </c>
      <c r="F118" s="136" t="str">
        <f>Distribution!H16</f>
        <v>Premier 14</v>
      </c>
      <c r="G118" s="133" t="s">
        <v>674</v>
      </c>
      <c r="H118" s="135" t="s">
        <v>688</v>
      </c>
      <c r="I118" s="135" t="s">
        <v>681</v>
      </c>
      <c r="J118" s="135" t="s">
        <v>692</v>
      </c>
      <c r="K118" s="135" t="s">
        <v>684</v>
      </c>
      <c r="L118" s="135"/>
      <c r="M118" s="136">
        <v>6</v>
      </c>
      <c r="P118" s="163"/>
    </row>
    <row r="119" spans="1:16" s="164" customFormat="1" ht="45" customHeight="1" thickBot="1" x14ac:dyDescent="0.3">
      <c r="A119" s="163"/>
      <c r="B119" s="133" t="s">
        <v>466</v>
      </c>
      <c r="C119" s="134" t="str">
        <f>Distribution!E17</f>
        <v>Capitaine 15</v>
      </c>
      <c r="D119" s="134" t="str">
        <f>Distribution!F17</f>
        <v>Troisième 15</v>
      </c>
      <c r="E119" s="134" t="str">
        <f>Distribution!G17</f>
        <v>Deuxième 15</v>
      </c>
      <c r="F119" s="136" t="str">
        <f>Distribution!H17</f>
        <v>Premier 15</v>
      </c>
      <c r="G119" s="133" t="s">
        <v>675</v>
      </c>
      <c r="H119" s="135" t="s">
        <v>685</v>
      </c>
      <c r="I119" s="135" t="s">
        <v>683</v>
      </c>
      <c r="J119" s="135" t="s">
        <v>692</v>
      </c>
      <c r="K119" s="135" t="s">
        <v>684</v>
      </c>
      <c r="L119" s="135"/>
      <c r="M119" s="136">
        <v>6</v>
      </c>
      <c r="P119" s="163"/>
    </row>
    <row r="120" spans="1:16" s="164" customFormat="1" ht="45" customHeight="1" thickBot="1" x14ac:dyDescent="0.3">
      <c r="A120" s="163"/>
      <c r="B120" s="133" t="s">
        <v>467</v>
      </c>
      <c r="C120" s="134" t="str">
        <f>Distribution!E18</f>
        <v>Capitaine 16</v>
      </c>
      <c r="D120" s="134" t="str">
        <f>Distribution!F18</f>
        <v>Troisième 16</v>
      </c>
      <c r="E120" s="134" t="str">
        <f>Distribution!G18</f>
        <v>Deuxième 16</v>
      </c>
      <c r="F120" s="136" t="str">
        <f>Distribution!H18</f>
        <v>Premier 16</v>
      </c>
      <c r="G120" s="133" t="s">
        <v>675</v>
      </c>
      <c r="H120" s="135" t="s">
        <v>685</v>
      </c>
      <c r="I120" s="135" t="s">
        <v>683</v>
      </c>
      <c r="J120" s="135" t="s">
        <v>692</v>
      </c>
      <c r="K120" s="135" t="s">
        <v>684</v>
      </c>
      <c r="L120" s="135"/>
      <c r="M120" s="136">
        <v>6</v>
      </c>
      <c r="P120" s="163"/>
    </row>
    <row r="121" spans="1:16" s="164" customFormat="1" ht="45" customHeight="1" thickBot="1" x14ac:dyDescent="0.3">
      <c r="A121" s="163"/>
      <c r="B121" s="133" t="s">
        <v>468</v>
      </c>
      <c r="C121" s="134" t="str">
        <f>Distribution!E19</f>
        <v>Capitaine 17</v>
      </c>
      <c r="D121" s="134" t="str">
        <f>Distribution!F19</f>
        <v>Troisième 17</v>
      </c>
      <c r="E121" s="134" t="str">
        <f>Distribution!G19</f>
        <v>Deuxième 17</v>
      </c>
      <c r="F121" s="136" t="str">
        <f>Distribution!H19</f>
        <v>Premier 17</v>
      </c>
      <c r="G121" s="133" t="s">
        <v>675</v>
      </c>
      <c r="H121" s="135" t="s">
        <v>685</v>
      </c>
      <c r="I121" s="135" t="s">
        <v>683</v>
      </c>
      <c r="J121" s="135" t="s">
        <v>692</v>
      </c>
      <c r="K121" s="135" t="s">
        <v>684</v>
      </c>
      <c r="L121" s="135"/>
      <c r="M121" s="136">
        <v>5</v>
      </c>
      <c r="P121" s="163"/>
    </row>
    <row r="122" spans="1:16" s="164" customFormat="1" ht="45" customHeight="1" thickBot="1" x14ac:dyDescent="0.3">
      <c r="A122" s="163"/>
      <c r="B122" s="133" t="s">
        <v>469</v>
      </c>
      <c r="C122" s="134" t="str">
        <f>Distribution!E20</f>
        <v>Capitaine 18</v>
      </c>
      <c r="D122" s="134" t="str">
        <f>Distribution!F20</f>
        <v>Troisième 18</v>
      </c>
      <c r="E122" s="134" t="str">
        <f>Distribution!G20</f>
        <v>Deuxième 18</v>
      </c>
      <c r="F122" s="136" t="str">
        <f>Distribution!H20</f>
        <v>Premier 18</v>
      </c>
      <c r="G122" s="133" t="s">
        <v>675</v>
      </c>
      <c r="H122" s="135" t="s">
        <v>685</v>
      </c>
      <c r="I122" s="135" t="s">
        <v>683</v>
      </c>
      <c r="J122" s="135" t="s">
        <v>692</v>
      </c>
      <c r="K122" s="135" t="s">
        <v>684</v>
      </c>
      <c r="L122" s="135"/>
      <c r="M122" s="136">
        <v>5</v>
      </c>
      <c r="P122" s="163"/>
    </row>
    <row r="123" spans="1:16" s="164" customFormat="1" ht="45" customHeight="1" thickBot="1" x14ac:dyDescent="0.3">
      <c r="A123" s="163"/>
      <c r="B123" s="133" t="s">
        <v>470</v>
      </c>
      <c r="C123" s="134" t="str">
        <f>Distribution!E21</f>
        <v>Capitaine 19</v>
      </c>
      <c r="D123" s="134" t="str">
        <f>Distribution!F21</f>
        <v>Troisième 19</v>
      </c>
      <c r="E123" s="134" t="str">
        <f>Distribution!G21</f>
        <v>Deuxième 19</v>
      </c>
      <c r="F123" s="136" t="str">
        <f>Distribution!H21</f>
        <v>Premier 19</v>
      </c>
      <c r="G123" s="133" t="s">
        <v>675</v>
      </c>
      <c r="H123" s="135" t="s">
        <v>685</v>
      </c>
      <c r="I123" s="135" t="s">
        <v>683</v>
      </c>
      <c r="J123" s="135" t="s">
        <v>692</v>
      </c>
      <c r="K123" s="135" t="s">
        <v>684</v>
      </c>
      <c r="L123" s="135"/>
      <c r="M123" s="136">
        <v>5</v>
      </c>
      <c r="P123" s="163"/>
    </row>
    <row r="124" spans="1:16" s="164" customFormat="1" ht="45" customHeight="1" thickBot="1" x14ac:dyDescent="0.3">
      <c r="A124" s="163"/>
      <c r="B124" s="133" t="s">
        <v>471</v>
      </c>
      <c r="C124" s="134" t="str">
        <f>Distribution!E22</f>
        <v>Capitaine 20</v>
      </c>
      <c r="D124" s="134" t="str">
        <f>Distribution!F22</f>
        <v>Troisième 20</v>
      </c>
      <c r="E124" s="134" t="str">
        <f>Distribution!G22</f>
        <v>Deuxième 20</v>
      </c>
      <c r="F124" s="136" t="str">
        <f>Distribution!H22</f>
        <v>Premier 20</v>
      </c>
      <c r="G124" s="133" t="s">
        <v>675</v>
      </c>
      <c r="H124" s="135" t="s">
        <v>685</v>
      </c>
      <c r="I124" s="135" t="s">
        <v>683</v>
      </c>
      <c r="J124" s="135" t="s">
        <v>692</v>
      </c>
      <c r="K124" s="135" t="s">
        <v>684</v>
      </c>
      <c r="L124" s="135"/>
      <c r="M124" s="136">
        <v>5</v>
      </c>
      <c r="P124" s="163"/>
    </row>
    <row r="125" spans="1:16" s="164" customFormat="1" ht="45" customHeight="1" thickBot="1" x14ac:dyDescent="0.3">
      <c r="A125" s="163"/>
      <c r="B125" s="133" t="s">
        <v>472</v>
      </c>
      <c r="C125" s="134" t="str">
        <f>Distribution!E23</f>
        <v>Capitaine 21</v>
      </c>
      <c r="D125" s="134" t="str">
        <f>Distribution!F23</f>
        <v>Troisième 21</v>
      </c>
      <c r="E125" s="134" t="str">
        <f>Distribution!G23</f>
        <v>Deuxième 21</v>
      </c>
      <c r="F125" s="136" t="str">
        <f>Distribution!H23</f>
        <v>Premier 21</v>
      </c>
      <c r="G125" s="133" t="s">
        <v>675</v>
      </c>
      <c r="H125" s="135" t="s">
        <v>685</v>
      </c>
      <c r="I125" s="135" t="s">
        <v>683</v>
      </c>
      <c r="J125" s="135" t="s">
        <v>692</v>
      </c>
      <c r="K125" s="135" t="s">
        <v>684</v>
      </c>
      <c r="L125" s="135"/>
      <c r="M125" s="136">
        <v>5</v>
      </c>
      <c r="P125" s="163"/>
    </row>
    <row r="126" spans="1:16" s="164" customFormat="1" ht="45" customHeight="1" thickBot="1" x14ac:dyDescent="0.3">
      <c r="A126" s="163"/>
      <c r="B126" s="133" t="s">
        <v>473</v>
      </c>
      <c r="C126" s="134" t="str">
        <f>Distribution!E24</f>
        <v>Capitaine 22</v>
      </c>
      <c r="D126" s="134" t="str">
        <f>Distribution!F24</f>
        <v>Troisième 22</v>
      </c>
      <c r="E126" s="134" t="str">
        <f>Distribution!G24</f>
        <v>Deuxième 22</v>
      </c>
      <c r="F126" s="136" t="str">
        <f>Distribution!H24</f>
        <v>Premier 22</v>
      </c>
      <c r="G126" s="133" t="s">
        <v>675</v>
      </c>
      <c r="H126" s="135" t="s">
        <v>685</v>
      </c>
      <c r="I126" s="135" t="s">
        <v>683</v>
      </c>
      <c r="J126" s="135" t="s">
        <v>692</v>
      </c>
      <c r="K126" s="135" t="s">
        <v>684</v>
      </c>
      <c r="L126" s="135"/>
      <c r="M126" s="136">
        <v>5</v>
      </c>
      <c r="P126" s="163"/>
    </row>
    <row r="127" spans="1:16" s="164" customFormat="1" ht="45" customHeight="1" thickBot="1" x14ac:dyDescent="0.3">
      <c r="A127" s="163"/>
      <c r="B127" s="133" t="s">
        <v>474</v>
      </c>
      <c r="C127" s="134" t="str">
        <f>Distribution!E25</f>
        <v>Capitaine 23</v>
      </c>
      <c r="D127" s="134" t="str">
        <f>Distribution!F25</f>
        <v>Troisième 23</v>
      </c>
      <c r="E127" s="134" t="str">
        <f>Distribution!G25</f>
        <v>Deuxième 23</v>
      </c>
      <c r="F127" s="136" t="str">
        <f>Distribution!H25</f>
        <v>Premier 23</v>
      </c>
      <c r="G127" s="133" t="s">
        <v>676</v>
      </c>
      <c r="H127" s="135" t="s">
        <v>678</v>
      </c>
      <c r="I127" s="135" t="s">
        <v>686</v>
      </c>
      <c r="J127" s="135" t="s">
        <v>681</v>
      </c>
      <c r="K127" s="135" t="s">
        <v>692</v>
      </c>
      <c r="L127" s="135" t="s">
        <v>684</v>
      </c>
      <c r="M127" s="136">
        <v>5</v>
      </c>
      <c r="P127" s="163"/>
    </row>
    <row r="128" spans="1:16" s="164" customFormat="1" ht="45" customHeight="1" thickBot="1" x14ac:dyDescent="0.3">
      <c r="A128" s="163"/>
      <c r="B128" s="133" t="s">
        <v>475</v>
      </c>
      <c r="C128" s="134" t="str">
        <f>Distribution!E26</f>
        <v>Capitaine 24</v>
      </c>
      <c r="D128" s="134" t="str">
        <f>Distribution!F26</f>
        <v>Troisième 24</v>
      </c>
      <c r="E128" s="134" t="str">
        <f>Distribution!G26</f>
        <v>Deuxième 24</v>
      </c>
      <c r="F128" s="136" t="str">
        <f>Distribution!H26</f>
        <v>Premier 24</v>
      </c>
      <c r="G128" s="133" t="s">
        <v>676</v>
      </c>
      <c r="H128" s="135" t="s">
        <v>678</v>
      </c>
      <c r="I128" s="135" t="s">
        <v>686</v>
      </c>
      <c r="J128" s="135" t="s">
        <v>681</v>
      </c>
      <c r="K128" s="135" t="s">
        <v>692</v>
      </c>
      <c r="L128" s="135" t="s">
        <v>684</v>
      </c>
      <c r="M128" s="136">
        <v>5</v>
      </c>
      <c r="P128" s="163"/>
    </row>
    <row r="129" spans="1:16" s="164" customFormat="1" ht="45" customHeight="1" thickBot="1" x14ac:dyDescent="0.3">
      <c r="A129" s="163"/>
      <c r="B129" s="133" t="s">
        <v>476</v>
      </c>
      <c r="C129" s="134" t="str">
        <f>Distribution!E27</f>
        <v>Capitaine 25</v>
      </c>
      <c r="D129" s="134" t="str">
        <f>Distribution!F27</f>
        <v>Troisième 25</v>
      </c>
      <c r="E129" s="134" t="str">
        <f>Distribution!G27</f>
        <v>Deuxième 25</v>
      </c>
      <c r="F129" s="136" t="str">
        <f>Distribution!H27</f>
        <v>Premier 25</v>
      </c>
      <c r="G129" s="133" t="s">
        <v>676</v>
      </c>
      <c r="H129" s="135" t="s">
        <v>678</v>
      </c>
      <c r="I129" s="135" t="s">
        <v>686</v>
      </c>
      <c r="J129" s="135" t="s">
        <v>681</v>
      </c>
      <c r="K129" s="135" t="s">
        <v>692</v>
      </c>
      <c r="L129" s="135" t="s">
        <v>684</v>
      </c>
      <c r="M129" s="136">
        <v>5</v>
      </c>
      <c r="P129" s="163"/>
    </row>
    <row r="130" spans="1:16" s="164" customFormat="1" ht="45" customHeight="1" thickBot="1" x14ac:dyDescent="0.3">
      <c r="A130" s="163"/>
      <c r="B130" s="133" t="s">
        <v>477</v>
      </c>
      <c r="C130" s="134" t="str">
        <f>Distribution!E28</f>
        <v>Capitaine 26</v>
      </c>
      <c r="D130" s="134" t="str">
        <f>Distribution!F28</f>
        <v>Troisième 26</v>
      </c>
      <c r="E130" s="134" t="str">
        <f>Distribution!G28</f>
        <v>Deuxième 26</v>
      </c>
      <c r="F130" s="136" t="str">
        <f>Distribution!H28</f>
        <v>Premier 26</v>
      </c>
      <c r="G130" s="133" t="s">
        <v>676</v>
      </c>
      <c r="H130" s="135" t="s">
        <v>678</v>
      </c>
      <c r="I130" s="135" t="s">
        <v>686</v>
      </c>
      <c r="J130" s="135" t="s">
        <v>681</v>
      </c>
      <c r="K130" s="135" t="s">
        <v>692</v>
      </c>
      <c r="L130" s="135" t="s">
        <v>684</v>
      </c>
      <c r="M130" s="136">
        <v>5</v>
      </c>
      <c r="P130" s="163"/>
    </row>
    <row r="131" spans="1:16" s="164" customFormat="1" ht="45" customHeight="1" thickBot="1" x14ac:dyDescent="0.3">
      <c r="A131" s="163"/>
      <c r="B131" s="133" t="s">
        <v>478</v>
      </c>
      <c r="C131" s="134" t="str">
        <f>Distribution!E29</f>
        <v>Capitaine 27</v>
      </c>
      <c r="D131" s="134" t="str">
        <f>Distribution!F29</f>
        <v>Troisième 27</v>
      </c>
      <c r="E131" s="134" t="str">
        <f>Distribution!G29</f>
        <v>Deuxième 27</v>
      </c>
      <c r="F131" s="136" t="str">
        <f>Distribution!H29</f>
        <v>Premier 27</v>
      </c>
      <c r="G131" s="133" t="s">
        <v>676</v>
      </c>
      <c r="H131" s="135" t="s">
        <v>678</v>
      </c>
      <c r="I131" s="135" t="s">
        <v>686</v>
      </c>
      <c r="J131" s="135" t="s">
        <v>681</v>
      </c>
      <c r="K131" s="135" t="s">
        <v>692</v>
      </c>
      <c r="L131" s="135" t="s">
        <v>684</v>
      </c>
      <c r="M131" s="136">
        <v>5</v>
      </c>
      <c r="P131" s="163"/>
    </row>
    <row r="132" spans="1:16" s="164" customFormat="1" ht="45" customHeight="1" thickBot="1" x14ac:dyDescent="0.3">
      <c r="A132" s="163"/>
      <c r="B132" s="133" t="s">
        <v>479</v>
      </c>
      <c r="C132" s="134" t="str">
        <f>Distribution!E30</f>
        <v>Capitaine 28</v>
      </c>
      <c r="D132" s="134" t="str">
        <f>Distribution!F30</f>
        <v>Troisième 28</v>
      </c>
      <c r="E132" s="134" t="str">
        <f>Distribution!G30</f>
        <v>Deuxième 28</v>
      </c>
      <c r="F132" s="136" t="str">
        <f>Distribution!H30</f>
        <v>Premier 28</v>
      </c>
      <c r="G132" s="133" t="s">
        <v>676</v>
      </c>
      <c r="H132" s="135" t="s">
        <v>678</v>
      </c>
      <c r="I132" s="135" t="s">
        <v>686</v>
      </c>
      <c r="J132" s="135" t="s">
        <v>681</v>
      </c>
      <c r="K132" s="135" t="s">
        <v>692</v>
      </c>
      <c r="L132" s="135" t="s">
        <v>684</v>
      </c>
      <c r="M132" s="136">
        <v>5</v>
      </c>
      <c r="P132" s="163"/>
    </row>
    <row r="133" spans="1:16" s="164" customFormat="1" ht="45" customHeight="1" thickBot="1" x14ac:dyDescent="0.3">
      <c r="A133" s="163"/>
      <c r="B133" s="133" t="s">
        <v>480</v>
      </c>
      <c r="C133" s="134" t="str">
        <f>Distribution!E31</f>
        <v>Capitaine 29</v>
      </c>
      <c r="D133" s="134" t="str">
        <f>Distribution!F31</f>
        <v>Troisième 29</v>
      </c>
      <c r="E133" s="134" t="str">
        <f>Distribution!G31</f>
        <v>Deuxième 29</v>
      </c>
      <c r="F133" s="136" t="str">
        <f>Distribution!H31</f>
        <v>Premier 29</v>
      </c>
      <c r="G133" s="133" t="s">
        <v>676</v>
      </c>
      <c r="H133" s="135" t="s">
        <v>678</v>
      </c>
      <c r="I133" s="135" t="s">
        <v>686</v>
      </c>
      <c r="J133" s="135" t="s">
        <v>681</v>
      </c>
      <c r="K133" s="135" t="s">
        <v>692</v>
      </c>
      <c r="L133" s="135" t="s">
        <v>684</v>
      </c>
      <c r="M133" s="136">
        <v>5</v>
      </c>
      <c r="P133" s="163"/>
    </row>
    <row r="134" spans="1:16" s="164" customFormat="1" ht="45" customHeight="1" thickBot="1" x14ac:dyDescent="0.3">
      <c r="A134" s="163"/>
      <c r="B134" s="133" t="s">
        <v>481</v>
      </c>
      <c r="C134" s="134" t="str">
        <f>Distribution!E32</f>
        <v>Capitaine 30</v>
      </c>
      <c r="D134" s="134" t="str">
        <f>Distribution!F32</f>
        <v>Troisième 30</v>
      </c>
      <c r="E134" s="134" t="str">
        <f>Distribution!G32</f>
        <v>Deuxième 30</v>
      </c>
      <c r="F134" s="136" t="str">
        <f>Distribution!H32</f>
        <v>Premier 30</v>
      </c>
      <c r="G134" s="133" t="s">
        <v>676</v>
      </c>
      <c r="H134" s="135" t="s">
        <v>678</v>
      </c>
      <c r="I134" s="135" t="s">
        <v>686</v>
      </c>
      <c r="J134" s="135" t="s">
        <v>681</v>
      </c>
      <c r="K134" s="135" t="s">
        <v>692</v>
      </c>
      <c r="L134" s="135" t="s">
        <v>684</v>
      </c>
      <c r="M134" s="136">
        <v>5</v>
      </c>
      <c r="P134" s="163"/>
    </row>
    <row r="135" spans="1:16" s="164" customFormat="1" ht="45" customHeight="1" thickBot="1" x14ac:dyDescent="0.3">
      <c r="A135" s="163"/>
      <c r="B135" s="133" t="s">
        <v>482</v>
      </c>
      <c r="C135" s="134" t="str">
        <f>Distribution!E33</f>
        <v>Capitaine 31</v>
      </c>
      <c r="D135" s="134" t="str">
        <f>Distribution!F33</f>
        <v>Troisième 31</v>
      </c>
      <c r="E135" s="134" t="str">
        <f>Distribution!G33</f>
        <v>Deuxième 31</v>
      </c>
      <c r="F135" s="136" t="str">
        <f>Distribution!H33</f>
        <v>Premier 31</v>
      </c>
      <c r="G135" s="133" t="s">
        <v>680</v>
      </c>
      <c r="H135" s="135" t="s">
        <v>687</v>
      </c>
      <c r="I135" s="165" t="s">
        <v>682</v>
      </c>
      <c r="J135" s="135" t="s">
        <v>692</v>
      </c>
      <c r="K135" s="135" t="s">
        <v>684</v>
      </c>
      <c r="L135" s="135"/>
      <c r="M135" s="136">
        <v>5</v>
      </c>
      <c r="P135" s="163"/>
    </row>
    <row r="136" spans="1:16" s="164" customFormat="1" ht="45" customHeight="1" thickBot="1" x14ac:dyDescent="0.3">
      <c r="A136" s="163"/>
      <c r="B136" s="133" t="s">
        <v>483</v>
      </c>
      <c r="C136" s="134" t="str">
        <f>Distribution!E34</f>
        <v>Capitaine 32</v>
      </c>
      <c r="D136" s="134" t="str">
        <f>Distribution!F34</f>
        <v>Troisième 32</v>
      </c>
      <c r="E136" s="134" t="str">
        <f>Distribution!G34</f>
        <v>Deuxième 32</v>
      </c>
      <c r="F136" s="136" t="str">
        <f>Distribution!H34</f>
        <v>Premier 32</v>
      </c>
      <c r="G136" s="133" t="s">
        <v>680</v>
      </c>
      <c r="H136" s="135" t="s">
        <v>687</v>
      </c>
      <c r="I136" s="165" t="s">
        <v>682</v>
      </c>
      <c r="J136" s="135" t="s">
        <v>692</v>
      </c>
      <c r="K136" s="135" t="s">
        <v>684</v>
      </c>
      <c r="L136" s="135"/>
      <c r="M136" s="136">
        <v>5</v>
      </c>
      <c r="P136" s="163"/>
    </row>
    <row r="137" spans="1:16" s="164" customFormat="1" ht="45" customHeight="1" thickBot="1" x14ac:dyDescent="0.3">
      <c r="A137" s="163"/>
      <c r="B137" s="133" t="s">
        <v>484</v>
      </c>
      <c r="C137" s="134" t="str">
        <f>Distribution!E35</f>
        <v>Capitaine 33</v>
      </c>
      <c r="D137" s="134" t="str">
        <f>Distribution!F35</f>
        <v>Troisième 33</v>
      </c>
      <c r="E137" s="134" t="str">
        <f>Distribution!G35</f>
        <v>Deuxième 33</v>
      </c>
      <c r="F137" s="136" t="str">
        <f>Distribution!H35</f>
        <v>Premier 33</v>
      </c>
      <c r="G137" s="133" t="s">
        <v>680</v>
      </c>
      <c r="H137" s="135" t="s">
        <v>687</v>
      </c>
      <c r="I137" s="165" t="s">
        <v>682</v>
      </c>
      <c r="J137" s="135" t="s">
        <v>692</v>
      </c>
      <c r="K137" s="135" t="s">
        <v>684</v>
      </c>
      <c r="L137" s="135"/>
      <c r="M137" s="136">
        <v>5</v>
      </c>
      <c r="P137" s="163"/>
    </row>
    <row r="138" spans="1:16" s="164" customFormat="1" ht="45" customHeight="1" thickBot="1" x14ac:dyDescent="0.3">
      <c r="A138" s="163"/>
      <c r="B138" s="133" t="s">
        <v>485</v>
      </c>
      <c r="C138" s="134" t="str">
        <f>Distribution!E36</f>
        <v>Capitaine 34</v>
      </c>
      <c r="D138" s="134" t="str">
        <f>Distribution!F36</f>
        <v>Troisième 34</v>
      </c>
      <c r="E138" s="134" t="str">
        <f>Distribution!G36</f>
        <v>Deuxième 34</v>
      </c>
      <c r="F138" s="136" t="str">
        <f>Distribution!H36</f>
        <v>Premier 34</v>
      </c>
      <c r="G138" s="133" t="s">
        <v>680</v>
      </c>
      <c r="H138" s="135" t="s">
        <v>687</v>
      </c>
      <c r="I138" s="165" t="s">
        <v>682</v>
      </c>
      <c r="J138" s="135" t="s">
        <v>692</v>
      </c>
      <c r="K138" s="135" t="s">
        <v>684</v>
      </c>
      <c r="L138" s="135"/>
      <c r="M138" s="136">
        <v>5</v>
      </c>
      <c r="P138" s="163"/>
    </row>
    <row r="139" spans="1:16" s="164" customFormat="1" ht="45" customHeight="1" thickBot="1" x14ac:dyDescent="0.3">
      <c r="A139" s="163"/>
      <c r="B139" s="133" t="s">
        <v>509</v>
      </c>
      <c r="C139" s="134" t="str">
        <f>Distribution!E37</f>
        <v>Capitaine 35</v>
      </c>
      <c r="D139" s="134" t="str">
        <f>Distribution!F37</f>
        <v>Troisième 35</v>
      </c>
      <c r="E139" s="134" t="str">
        <f>Distribution!G37</f>
        <v>Deuxième 35</v>
      </c>
      <c r="F139" s="136" t="str">
        <f>Distribution!H37</f>
        <v>Premier 35</v>
      </c>
      <c r="G139" s="133" t="s">
        <v>680</v>
      </c>
      <c r="H139" s="135" t="s">
        <v>687</v>
      </c>
      <c r="I139" s="135" t="s">
        <v>682</v>
      </c>
      <c r="J139" s="135" t="s">
        <v>692</v>
      </c>
      <c r="K139" s="135" t="s">
        <v>684</v>
      </c>
      <c r="L139" s="135"/>
      <c r="M139" s="136">
        <v>5</v>
      </c>
      <c r="P139" s="163"/>
    </row>
    <row r="140" spans="1:16" s="164" customFormat="1" ht="45" customHeight="1" thickBot="1" x14ac:dyDescent="0.3">
      <c r="A140" s="163"/>
      <c r="B140" s="133" t="s">
        <v>510</v>
      </c>
      <c r="C140" s="134" t="str">
        <f>Distribution!E38</f>
        <v>Capitaine 36</v>
      </c>
      <c r="D140" s="134" t="str">
        <f>Distribution!F38</f>
        <v>Troisième 36</v>
      </c>
      <c r="E140" s="134" t="str">
        <f>Distribution!G38</f>
        <v>Deuxième 36</v>
      </c>
      <c r="F140" s="136" t="str">
        <f>Distribution!H38</f>
        <v>Premier 36</v>
      </c>
      <c r="G140" s="133" t="s">
        <v>680</v>
      </c>
      <c r="H140" s="135" t="s">
        <v>687</v>
      </c>
      <c r="I140" s="135" t="s">
        <v>682</v>
      </c>
      <c r="J140" s="135" t="s">
        <v>692</v>
      </c>
      <c r="K140" s="135" t="s">
        <v>684</v>
      </c>
      <c r="L140" s="135"/>
      <c r="M140" s="136">
        <v>5</v>
      </c>
      <c r="P140" s="163"/>
    </row>
    <row r="141" spans="1:16" s="164" customFormat="1" ht="45" customHeight="1" thickBot="1" x14ac:dyDescent="0.3">
      <c r="A141" s="163"/>
      <c r="B141" s="133" t="s">
        <v>792</v>
      </c>
      <c r="C141" s="134" t="str">
        <f>Distribution!E39</f>
        <v>Capitaine 37</v>
      </c>
      <c r="D141" s="134" t="str">
        <f>Distribution!F39</f>
        <v>Troisième 37</v>
      </c>
      <c r="E141" s="134" t="str">
        <f>Distribution!G39</f>
        <v>Deuxième 37</v>
      </c>
      <c r="F141" s="136" t="str">
        <f>Distribution!H39</f>
        <v>Premier 37</v>
      </c>
      <c r="G141" s="133" t="s">
        <v>680</v>
      </c>
      <c r="H141" s="135" t="s">
        <v>687</v>
      </c>
      <c r="I141" s="135" t="s">
        <v>682</v>
      </c>
      <c r="J141" s="135" t="s">
        <v>692</v>
      </c>
      <c r="K141" s="135" t="s">
        <v>684</v>
      </c>
      <c r="L141" s="135"/>
      <c r="M141" s="136">
        <v>5</v>
      </c>
      <c r="P141" s="163"/>
    </row>
    <row r="142" spans="1:16" s="164" customFormat="1" ht="45" customHeight="1" thickBot="1" x14ac:dyDescent="0.3">
      <c r="A142" s="163"/>
      <c r="B142" s="137" t="s">
        <v>793</v>
      </c>
      <c r="C142" s="138" t="str">
        <f>Distribution!E40</f>
        <v>Capitaine 38</v>
      </c>
      <c r="D142" s="138" t="str">
        <f>Distribution!F40</f>
        <v>Troisième 38</v>
      </c>
      <c r="E142" s="138" t="str">
        <f>Distribution!G40</f>
        <v>Deuxième 38</v>
      </c>
      <c r="F142" s="140" t="str">
        <f>Distribution!H40</f>
        <v>Premier 38</v>
      </c>
      <c r="G142" s="137" t="s">
        <v>680</v>
      </c>
      <c r="H142" s="139" t="s">
        <v>687</v>
      </c>
      <c r="I142" s="139" t="s">
        <v>682</v>
      </c>
      <c r="J142" s="139" t="s">
        <v>692</v>
      </c>
      <c r="K142" s="139" t="s">
        <v>684</v>
      </c>
      <c r="L142" s="139"/>
      <c r="M142" s="140">
        <v>5</v>
      </c>
      <c r="P142" s="163"/>
    </row>
    <row r="143" spans="1:16" ht="21.95" customHeight="1" thickTop="1" x14ac:dyDescent="0.25"/>
  </sheetData>
  <sheetProtection algorithmName="SHA-512" hashValue="bjVQYBsAzzcwErQ+4awcfwiHevk7NWMi/95NP3Xj0wAUShntYNmTVPvXkPmG7X60mbAaWL5H1EyMPx8Bakywng==" saltValue="O8B3QJGAwBZ4JUo5knbX+w==" spinCount="100000" sheet="1" objects="1" scenarios="1"/>
  <phoneticPr fontId="6" type="noConversion"/>
  <printOptions horizontalCentered="1"/>
  <pageMargins left="0.82" right="0.62" top="0.31496062992125984" bottom="0.27559055118110237" header="0.27559055118110237" footer="0.19685039370078741"/>
  <pageSetup scale="26" fitToHeight="0" orientation="landscape" r:id="rId1"/>
  <rowBreaks count="1" manualBreakCount="1">
    <brk id="1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667CA-CFBC-416B-930E-2A73E579BCE3}">
  <dimension ref="A1:AA102"/>
  <sheetViews>
    <sheetView workbookViewId="0">
      <selection activeCell="A2" sqref="A2"/>
    </sheetView>
  </sheetViews>
  <sheetFormatPr baseColWidth="10" defaultColWidth="8" defaultRowHeight="21.95" customHeight="1" x14ac:dyDescent="0.25"/>
  <cols>
    <col min="1" max="1" width="8" style="2"/>
    <col min="2" max="2" width="35.7109375" style="3" customWidth="1"/>
    <col min="3" max="4" width="35.7109375" style="1" customWidth="1"/>
    <col min="5" max="5" width="35.7109375" style="2" customWidth="1"/>
    <col min="6" max="6" width="35.7109375" style="3" customWidth="1"/>
    <col min="7" max="7" width="35.7109375" style="2" customWidth="1"/>
    <col min="8" max="8" width="35.7109375" style="3" customWidth="1"/>
    <col min="9" max="9" width="35.7109375" style="2" customWidth="1"/>
    <col min="10" max="13" width="35.7109375" style="3" customWidth="1"/>
    <col min="14" max="14" width="38.7109375" style="3" customWidth="1"/>
    <col min="15" max="15" width="10.7109375" style="3" customWidth="1"/>
    <col min="16" max="16" width="8" style="2"/>
    <col min="17" max="45" width="10.7109375" style="3" customWidth="1"/>
    <col min="46" max="16384" width="8" style="3"/>
  </cols>
  <sheetData>
    <row r="1" spans="1:13" ht="39.950000000000003" customHeight="1" x14ac:dyDescent="0.25">
      <c r="A1" s="2" t="s">
        <v>809</v>
      </c>
      <c r="H1" s="126" t="s">
        <v>450</v>
      </c>
    </row>
    <row r="2" spans="1:13" ht="39.950000000000003" customHeight="1" x14ac:dyDescent="0.25">
      <c r="H2" s="126" t="s">
        <v>671</v>
      </c>
    </row>
    <row r="3" spans="1:13" ht="21.95" customHeight="1" thickBot="1" x14ac:dyDescent="0.3"/>
    <row r="4" spans="1:13" ht="21.95" customHeight="1" thickBot="1" x14ac:dyDescent="0.3">
      <c r="C4" s="3"/>
      <c r="F4" s="2"/>
      <c r="H4" s="244"/>
    </row>
    <row r="5" spans="1:13" ht="21.95" customHeight="1" thickBot="1" x14ac:dyDescent="0.3">
      <c r="C5" s="125" t="s">
        <v>305</v>
      </c>
      <c r="G5" s="113"/>
      <c r="H5" s="371" t="s">
        <v>808</v>
      </c>
      <c r="I5" s="113"/>
      <c r="M5" s="125" t="s">
        <v>304</v>
      </c>
    </row>
    <row r="6" spans="1:13" ht="21.95" customHeight="1" thickBot="1" x14ac:dyDescent="0.3">
      <c r="C6" s="3"/>
      <c r="G6" s="5"/>
      <c r="H6" s="370"/>
      <c r="I6" s="6"/>
    </row>
    <row r="7" spans="1:13" ht="21.95" customHeight="1" thickBot="1" x14ac:dyDescent="0.3">
      <c r="F7" s="113"/>
      <c r="G7" s="116" t="s">
        <v>808</v>
      </c>
      <c r="I7" s="156" t="s">
        <v>808</v>
      </c>
      <c r="J7" s="113"/>
    </row>
    <row r="8" spans="1:13" ht="21.95" customHeight="1" thickBot="1" x14ac:dyDescent="0.3">
      <c r="E8" s="13"/>
      <c r="F8" s="225" t="s">
        <v>233</v>
      </c>
      <c r="G8" s="9"/>
      <c r="H8" s="244"/>
      <c r="I8" s="10"/>
      <c r="J8" s="156" t="s">
        <v>234</v>
      </c>
      <c r="K8" s="12"/>
    </row>
    <row r="9" spans="1:13" ht="21.95" customHeight="1" thickBot="1" x14ac:dyDescent="0.3">
      <c r="E9" s="10"/>
      <c r="F9" s="12"/>
      <c r="G9" s="113"/>
      <c r="H9" s="371" t="s">
        <v>808</v>
      </c>
      <c r="I9" s="113"/>
      <c r="J9" s="13"/>
      <c r="K9" s="12"/>
    </row>
    <row r="10" spans="1:13" ht="21.95" customHeight="1" thickBot="1" x14ac:dyDescent="0.3">
      <c r="E10" s="113"/>
      <c r="F10" s="116" t="s">
        <v>808</v>
      </c>
      <c r="H10" s="370"/>
      <c r="J10" s="156" t="s">
        <v>808</v>
      </c>
      <c r="K10" s="113"/>
    </row>
    <row r="11" spans="1:13" ht="21.95" customHeight="1" thickBot="1" x14ac:dyDescent="0.3">
      <c r="E11" s="225" t="s">
        <v>235</v>
      </c>
      <c r="F11" s="12"/>
      <c r="J11" s="13"/>
      <c r="K11" s="156" t="s">
        <v>236</v>
      </c>
    </row>
    <row r="12" spans="1:13" ht="21.95" customHeight="1" thickBot="1" x14ac:dyDescent="0.3">
      <c r="E12" s="12"/>
      <c r="F12" s="12"/>
      <c r="H12" s="244"/>
      <c r="J12" s="13"/>
      <c r="K12" s="13"/>
    </row>
    <row r="13" spans="1:13" ht="21.95" customHeight="1" thickBot="1" x14ac:dyDescent="0.3">
      <c r="E13" s="12"/>
      <c r="F13" s="113"/>
      <c r="G13" s="3"/>
      <c r="H13" s="371" t="s">
        <v>808</v>
      </c>
      <c r="J13" s="113"/>
      <c r="K13" s="13"/>
    </row>
    <row r="14" spans="1:13" ht="21.95" customHeight="1" thickBot="1" x14ac:dyDescent="0.3">
      <c r="E14" s="12"/>
      <c r="F14" s="2"/>
      <c r="H14" s="370"/>
      <c r="J14" s="2"/>
      <c r="K14" s="13"/>
    </row>
    <row r="15" spans="1:13" ht="21.95" customHeight="1" thickBot="1" x14ac:dyDescent="0.3">
      <c r="E15" s="12"/>
      <c r="K15" s="13"/>
    </row>
    <row r="16" spans="1:13" ht="21.95" customHeight="1" thickBot="1" x14ac:dyDescent="0.3">
      <c r="D16" s="11"/>
      <c r="E16" s="12"/>
      <c r="H16" s="244"/>
      <c r="K16" s="13"/>
    </row>
    <row r="17" spans="2:27" ht="21.95" customHeight="1" thickBot="1" x14ac:dyDescent="0.3">
      <c r="D17" s="146"/>
      <c r="E17" s="116" t="s">
        <v>808</v>
      </c>
      <c r="G17" s="113"/>
      <c r="H17" s="371" t="s">
        <v>808</v>
      </c>
      <c r="I17" s="113"/>
      <c r="K17" s="156" t="s">
        <v>808</v>
      </c>
      <c r="L17" s="145"/>
      <c r="Q17" s="4"/>
      <c r="S17" s="4"/>
      <c r="U17" s="4"/>
      <c r="W17" s="4"/>
      <c r="Y17" s="4"/>
      <c r="AA17" s="4"/>
    </row>
    <row r="18" spans="2:27" ht="21.95" customHeight="1" thickBot="1" x14ac:dyDescent="0.3">
      <c r="D18" s="167"/>
      <c r="E18" s="12"/>
      <c r="G18" s="5"/>
      <c r="H18" s="370"/>
      <c r="I18" s="6"/>
      <c r="K18" s="13"/>
      <c r="L18" s="13"/>
      <c r="M18" s="12"/>
    </row>
    <row r="19" spans="2:27" ht="21.95" customHeight="1" thickBot="1" x14ac:dyDescent="0.3">
      <c r="D19" s="167"/>
      <c r="E19" s="12"/>
      <c r="F19" s="113"/>
      <c r="G19" s="116" t="s">
        <v>808</v>
      </c>
      <c r="I19" s="156" t="s">
        <v>808</v>
      </c>
      <c r="J19" s="113"/>
      <c r="K19" s="128"/>
      <c r="L19" s="13"/>
      <c r="M19" s="12"/>
      <c r="Q19" s="7"/>
      <c r="U19" s="7"/>
    </row>
    <row r="20" spans="2:27" ht="21.95" customHeight="1" thickBot="1" x14ac:dyDescent="0.3">
      <c r="D20" s="167"/>
      <c r="E20" s="16"/>
      <c r="F20" s="111" t="s">
        <v>238</v>
      </c>
      <c r="G20" s="9"/>
      <c r="H20" s="244"/>
      <c r="I20" s="10"/>
      <c r="J20" s="105" t="s">
        <v>240</v>
      </c>
      <c r="K20" s="156"/>
      <c r="L20" s="13"/>
      <c r="M20" s="16"/>
      <c r="S20" s="11"/>
    </row>
    <row r="21" spans="2:27" ht="21.95" customHeight="1" thickBot="1" x14ac:dyDescent="0.3">
      <c r="D21" s="167"/>
      <c r="E21" s="12"/>
      <c r="F21" s="12"/>
      <c r="G21" s="113"/>
      <c r="H21" s="371" t="s">
        <v>808</v>
      </c>
      <c r="I21" s="113"/>
      <c r="J21" s="13"/>
      <c r="K21" s="13"/>
      <c r="L21" s="13"/>
      <c r="M21" s="12"/>
      <c r="Q21" s="4"/>
      <c r="S21" s="4"/>
      <c r="W21" s="4"/>
      <c r="Y21" s="4"/>
      <c r="AA21" s="4"/>
    </row>
    <row r="22" spans="2:27" ht="21.95" customHeight="1" thickBot="1" x14ac:dyDescent="0.3">
      <c r="D22" s="167"/>
      <c r="E22" s="15"/>
      <c r="F22" s="12"/>
      <c r="H22" s="370"/>
      <c r="J22" s="14"/>
      <c r="K22" s="14"/>
      <c r="L22" s="13"/>
      <c r="M22" s="15"/>
      <c r="S22" s="7"/>
    </row>
    <row r="23" spans="2:27" ht="21.95" customHeight="1" thickBot="1" x14ac:dyDescent="0.3">
      <c r="D23" s="167"/>
      <c r="E23" s="113"/>
      <c r="F23" s="116" t="s">
        <v>808</v>
      </c>
      <c r="J23" s="156" t="s">
        <v>808</v>
      </c>
      <c r="K23" s="113"/>
      <c r="L23" s="13"/>
      <c r="M23" s="12"/>
      <c r="Q23" s="7"/>
      <c r="U23" s="11"/>
      <c r="W23" s="8"/>
      <c r="Y23" s="8"/>
      <c r="AA23" s="8"/>
    </row>
    <row r="24" spans="2:27" ht="21.95" customHeight="1" thickBot="1" x14ac:dyDescent="0.3">
      <c r="D24" s="167"/>
      <c r="E24" s="4"/>
      <c r="F24" s="12"/>
      <c r="H24" s="244"/>
      <c r="J24" s="14"/>
      <c r="K24" s="4"/>
      <c r="L24" s="13"/>
      <c r="M24" s="15"/>
    </row>
    <row r="25" spans="2:27" ht="21.95" customHeight="1" thickBot="1" x14ac:dyDescent="0.3">
      <c r="D25" s="167"/>
      <c r="E25" s="3"/>
      <c r="F25" s="12"/>
      <c r="G25" s="113"/>
      <c r="H25" s="371" t="s">
        <v>808</v>
      </c>
      <c r="I25" s="113"/>
      <c r="J25" s="13"/>
      <c r="L25" s="13"/>
      <c r="M25" s="12"/>
      <c r="U25" s="4"/>
      <c r="W25" s="4"/>
      <c r="Y25" s="4"/>
      <c r="AA25" s="4"/>
    </row>
    <row r="26" spans="2:27" ht="21.95" customHeight="1" thickBot="1" x14ac:dyDescent="0.3">
      <c r="D26" s="167"/>
      <c r="E26" s="8"/>
      <c r="F26" s="112" t="s">
        <v>42</v>
      </c>
      <c r="G26" s="5"/>
      <c r="H26" s="370"/>
      <c r="I26" s="6"/>
      <c r="J26" s="106" t="s">
        <v>239</v>
      </c>
      <c r="K26" s="23"/>
      <c r="L26" s="13"/>
      <c r="M26" s="12"/>
    </row>
    <row r="27" spans="2:27" ht="21.95" customHeight="1" thickBot="1" x14ac:dyDescent="0.3">
      <c r="D27" s="167"/>
      <c r="E27" s="3"/>
      <c r="F27" s="113"/>
      <c r="G27" s="116" t="s">
        <v>808</v>
      </c>
      <c r="I27" s="156" t="s">
        <v>808</v>
      </c>
      <c r="J27" s="113"/>
      <c r="K27" s="109"/>
      <c r="L27" s="13"/>
      <c r="M27" s="12"/>
      <c r="U27" s="7"/>
    </row>
    <row r="28" spans="2:27" ht="21.95" customHeight="1" thickBot="1" x14ac:dyDescent="0.3">
      <c r="B28" s="4"/>
      <c r="C28" s="146"/>
      <c r="D28" s="116" t="s">
        <v>808</v>
      </c>
      <c r="E28" s="3"/>
      <c r="G28" s="9"/>
      <c r="H28" s="244"/>
      <c r="I28" s="10"/>
      <c r="L28" s="156" t="s">
        <v>808</v>
      </c>
      <c r="M28" s="113"/>
    </row>
    <row r="29" spans="2:27" ht="21.95" customHeight="1" thickBot="1" x14ac:dyDescent="0.3">
      <c r="C29" s="167"/>
      <c r="D29" s="167"/>
      <c r="E29" s="3"/>
      <c r="G29" s="113"/>
      <c r="H29" s="371" t="s">
        <v>808</v>
      </c>
      <c r="I29" s="113"/>
      <c r="L29" s="13"/>
      <c r="M29" s="18"/>
      <c r="U29" s="4"/>
      <c r="W29" s="4"/>
      <c r="Y29" s="4"/>
      <c r="AA29" s="4"/>
    </row>
    <row r="30" spans="2:27" ht="21.95" customHeight="1" thickBot="1" x14ac:dyDescent="0.3">
      <c r="C30" s="167"/>
      <c r="D30" s="167"/>
      <c r="F30" s="2"/>
      <c r="H30" s="370"/>
      <c r="L30" s="14"/>
      <c r="M30" s="18"/>
    </row>
    <row r="31" spans="2:27" ht="21.95" customHeight="1" thickBot="1" x14ac:dyDescent="0.3">
      <c r="C31" s="167"/>
      <c r="D31" s="167"/>
      <c r="E31" s="2" t="s">
        <v>451</v>
      </c>
      <c r="L31" s="13"/>
      <c r="M31" s="18"/>
      <c r="S31" s="7"/>
      <c r="W31" s="8"/>
      <c r="Y31" s="8"/>
      <c r="AA31" s="8"/>
    </row>
    <row r="32" spans="2:27" ht="21.95" customHeight="1" thickBot="1" x14ac:dyDescent="0.3">
      <c r="C32" s="167"/>
      <c r="D32" s="167"/>
      <c r="H32" s="244"/>
      <c r="L32" s="13"/>
      <c r="M32" s="18"/>
      <c r="U32" s="11"/>
    </row>
    <row r="33" spans="2:27" ht="21.95" customHeight="1" thickBot="1" x14ac:dyDescent="0.3">
      <c r="C33" s="167"/>
      <c r="D33" s="167"/>
      <c r="G33" s="113"/>
      <c r="H33" s="371" t="s">
        <v>808</v>
      </c>
      <c r="I33" s="113"/>
      <c r="L33" s="13"/>
      <c r="M33" s="18"/>
      <c r="U33" s="4"/>
      <c r="W33" s="4"/>
      <c r="Y33" s="4"/>
      <c r="AA33" s="4"/>
    </row>
    <row r="34" spans="2:27" ht="21.95" customHeight="1" thickBot="1" x14ac:dyDescent="0.3">
      <c r="C34" s="167"/>
      <c r="D34" s="167"/>
      <c r="G34" s="5"/>
      <c r="H34" s="370"/>
      <c r="I34" s="6"/>
      <c r="L34" s="13"/>
      <c r="M34" s="18"/>
    </row>
    <row r="35" spans="2:27" ht="21.95" customHeight="1" thickBot="1" x14ac:dyDescent="0.3">
      <c r="B35" s="4"/>
      <c r="C35" s="167"/>
      <c r="D35" s="167"/>
      <c r="E35" s="113"/>
      <c r="G35" s="116" t="s">
        <v>808</v>
      </c>
      <c r="I35" s="156" t="s">
        <v>808</v>
      </c>
      <c r="K35" s="113"/>
      <c r="L35" s="13"/>
      <c r="M35" s="18"/>
      <c r="W35" s="7"/>
    </row>
    <row r="36" spans="2:27" ht="21.95" customHeight="1" thickBot="1" x14ac:dyDescent="0.3">
      <c r="C36" s="167"/>
      <c r="D36" s="167"/>
      <c r="E36" s="5"/>
      <c r="F36" s="144" t="s">
        <v>242</v>
      </c>
      <c r="G36" s="9"/>
      <c r="H36" s="244"/>
      <c r="I36" s="10"/>
      <c r="J36" s="23" t="s">
        <v>243</v>
      </c>
      <c r="K36" s="6"/>
      <c r="L36" s="13"/>
      <c r="M36" s="18"/>
    </row>
    <row r="37" spans="2:27" ht="21.95" customHeight="1" thickBot="1" x14ac:dyDescent="0.3">
      <c r="B37" s="8"/>
      <c r="C37" s="167"/>
      <c r="D37" s="167"/>
      <c r="E37" s="12"/>
      <c r="G37" s="113"/>
      <c r="H37" s="371" t="s">
        <v>808</v>
      </c>
      <c r="I37" s="113"/>
      <c r="K37" s="13"/>
      <c r="L37" s="13"/>
      <c r="M37" s="13"/>
      <c r="U37" s="4"/>
      <c r="W37" s="4"/>
      <c r="Y37" s="4"/>
      <c r="AA37" s="4"/>
    </row>
    <row r="38" spans="2:27" ht="21.95" customHeight="1" thickBot="1" x14ac:dyDescent="0.3">
      <c r="C38" s="167"/>
      <c r="D38" s="167"/>
      <c r="E38" s="12"/>
      <c r="H38" s="370"/>
      <c r="K38" s="13"/>
      <c r="L38" s="13"/>
      <c r="M38" s="13"/>
    </row>
    <row r="39" spans="2:27" ht="21.95" customHeight="1" thickBot="1" x14ac:dyDescent="0.3">
      <c r="C39" s="167"/>
      <c r="D39" s="146"/>
      <c r="E39" s="116" t="s">
        <v>808</v>
      </c>
      <c r="F39" s="11"/>
      <c r="K39" s="156" t="s">
        <v>808</v>
      </c>
      <c r="L39" s="145"/>
      <c r="M39" s="13"/>
      <c r="S39" s="7"/>
      <c r="W39" s="8"/>
      <c r="Y39" s="8"/>
      <c r="AA39" s="8"/>
    </row>
    <row r="40" spans="2:27" ht="21.95" customHeight="1" thickBot="1" x14ac:dyDescent="0.3">
      <c r="C40" s="167"/>
      <c r="E40" s="12"/>
      <c r="H40" s="244"/>
      <c r="K40" s="13"/>
      <c r="M40" s="13"/>
      <c r="U40" s="11"/>
    </row>
    <row r="41" spans="2:27" ht="21.95" customHeight="1" thickBot="1" x14ac:dyDescent="0.3">
      <c r="C41" s="167"/>
      <c r="E41" s="15"/>
      <c r="F41" s="4"/>
      <c r="G41" s="113"/>
      <c r="H41" s="371" t="s">
        <v>808</v>
      </c>
      <c r="I41" s="113"/>
      <c r="K41" s="14"/>
      <c r="L41" s="4"/>
      <c r="M41" s="14"/>
      <c r="U41" s="4"/>
      <c r="W41" s="4"/>
      <c r="Y41" s="4"/>
      <c r="AA41" s="4"/>
    </row>
    <row r="42" spans="2:27" ht="21.95" customHeight="1" thickBot="1" x14ac:dyDescent="0.3">
      <c r="C42" s="167"/>
      <c r="E42" s="9"/>
      <c r="F42" s="144" t="s">
        <v>50</v>
      </c>
      <c r="G42" s="5"/>
      <c r="H42" s="370"/>
      <c r="I42" s="6"/>
      <c r="J42" s="23" t="s">
        <v>245</v>
      </c>
      <c r="K42" s="10"/>
      <c r="M42" s="13"/>
    </row>
    <row r="43" spans="2:27" ht="21.95" customHeight="1" thickBot="1" x14ac:dyDescent="0.3">
      <c r="C43" s="167"/>
      <c r="E43" s="113"/>
      <c r="G43" s="116" t="s">
        <v>808</v>
      </c>
      <c r="I43" s="156" t="s">
        <v>808</v>
      </c>
      <c r="K43" s="113"/>
      <c r="M43" s="17"/>
      <c r="U43" s="7"/>
    </row>
    <row r="44" spans="2:27" ht="21.95" customHeight="1" thickBot="1" x14ac:dyDescent="0.3">
      <c r="C44" s="167"/>
      <c r="E44" s="8"/>
      <c r="F44" s="7"/>
      <c r="G44" s="9"/>
      <c r="H44" s="244"/>
      <c r="I44" s="10"/>
      <c r="J44" s="8"/>
      <c r="K44" s="8"/>
      <c r="M44" s="13"/>
    </row>
    <row r="45" spans="2:27" ht="21.95" customHeight="1" thickBot="1" x14ac:dyDescent="0.3">
      <c r="C45" s="167"/>
      <c r="E45" s="4"/>
      <c r="F45" s="4"/>
      <c r="G45" s="113"/>
      <c r="H45" s="371" t="s">
        <v>808</v>
      </c>
      <c r="I45" s="113"/>
      <c r="J45" s="4"/>
      <c r="K45" s="4"/>
      <c r="M45" s="13"/>
      <c r="U45" s="4"/>
      <c r="W45" s="4"/>
      <c r="Y45" s="4"/>
      <c r="AA45" s="4"/>
    </row>
    <row r="46" spans="2:27" ht="21.95" customHeight="1" thickBot="1" x14ac:dyDescent="0.3">
      <c r="B46" s="20" t="s">
        <v>508</v>
      </c>
      <c r="C46" s="12"/>
      <c r="E46" s="3"/>
      <c r="H46" s="370"/>
      <c r="M46" s="13"/>
      <c r="N46" s="20" t="s">
        <v>230</v>
      </c>
    </row>
    <row r="47" spans="2:27" ht="21.95" customHeight="1" thickBot="1" x14ac:dyDescent="0.3">
      <c r="B47" s="146"/>
      <c r="C47" s="116" t="s">
        <v>808</v>
      </c>
      <c r="E47" s="3"/>
      <c r="I47" s="19"/>
      <c r="M47" s="156" t="s">
        <v>808</v>
      </c>
      <c r="N47" s="113"/>
      <c r="O47" s="8"/>
      <c r="S47" s="7"/>
      <c r="W47" s="8"/>
      <c r="Y47" s="8"/>
      <c r="AA47" s="8"/>
    </row>
    <row r="48" spans="2:27" ht="21.95" customHeight="1" thickBot="1" x14ac:dyDescent="0.3">
      <c r="B48" s="11" t="s">
        <v>231</v>
      </c>
      <c r="C48" s="12"/>
      <c r="E48" s="3"/>
      <c r="H48" s="244"/>
      <c r="M48" s="13"/>
      <c r="N48" s="20" t="s">
        <v>232</v>
      </c>
      <c r="O48" s="8"/>
      <c r="S48" s="7"/>
      <c r="W48" s="8"/>
      <c r="Y48" s="8"/>
      <c r="AA48" s="8"/>
    </row>
    <row r="49" spans="2:27" ht="21.95" customHeight="1" thickBot="1" x14ac:dyDescent="0.3">
      <c r="B49" s="109"/>
      <c r="C49" s="167"/>
      <c r="E49" s="3"/>
      <c r="G49" s="113"/>
      <c r="H49" s="371" t="s">
        <v>808</v>
      </c>
      <c r="I49" s="113"/>
      <c r="M49" s="128"/>
      <c r="N49" s="8"/>
      <c r="O49" s="8"/>
      <c r="S49" s="7"/>
      <c r="W49" s="8"/>
      <c r="Y49" s="8"/>
      <c r="AA49" s="8"/>
    </row>
    <row r="50" spans="2:27" ht="21.95" customHeight="1" thickBot="1" x14ac:dyDescent="0.3">
      <c r="B50" s="109"/>
      <c r="C50" s="167"/>
      <c r="E50" s="3"/>
      <c r="G50" s="5"/>
      <c r="H50" s="370"/>
      <c r="I50" s="6"/>
      <c r="M50" s="128"/>
      <c r="N50" s="8"/>
      <c r="O50" s="8"/>
      <c r="S50" s="7"/>
      <c r="W50" s="8"/>
      <c r="Y50" s="8"/>
      <c r="AA50" s="8"/>
    </row>
    <row r="51" spans="2:27" ht="21.95" customHeight="1" thickBot="1" x14ac:dyDescent="0.3">
      <c r="B51" s="109"/>
      <c r="C51" s="167"/>
      <c r="E51" s="113"/>
      <c r="G51" s="116" t="s">
        <v>808</v>
      </c>
      <c r="I51" s="156" t="s">
        <v>808</v>
      </c>
      <c r="K51" s="113"/>
      <c r="M51" s="128"/>
      <c r="N51" s="8"/>
      <c r="O51" s="8"/>
      <c r="S51" s="7"/>
      <c r="W51" s="8"/>
      <c r="Y51" s="8"/>
      <c r="AA51" s="8"/>
    </row>
    <row r="52" spans="2:27" ht="21.95" customHeight="1" thickBot="1" x14ac:dyDescent="0.3">
      <c r="B52" s="109"/>
      <c r="C52" s="167"/>
      <c r="E52" s="5"/>
      <c r="F52" s="144" t="s">
        <v>23</v>
      </c>
      <c r="G52" s="9"/>
      <c r="H52" s="244"/>
      <c r="I52" s="10"/>
      <c r="J52" s="23" t="s">
        <v>246</v>
      </c>
      <c r="K52" s="6"/>
      <c r="M52" s="128"/>
      <c r="N52" s="8"/>
      <c r="O52" s="8"/>
      <c r="S52" s="7"/>
      <c r="W52" s="8"/>
      <c r="Y52" s="8"/>
      <c r="AA52" s="8"/>
    </row>
    <row r="53" spans="2:27" ht="21.95" customHeight="1" thickBot="1" x14ac:dyDescent="0.3">
      <c r="B53" s="109"/>
      <c r="C53" s="167"/>
      <c r="E53" s="12"/>
      <c r="G53" s="113"/>
      <c r="H53" s="371" t="s">
        <v>808</v>
      </c>
      <c r="I53" s="113"/>
      <c r="K53" s="13"/>
      <c r="M53" s="128"/>
      <c r="N53" s="8"/>
      <c r="O53" s="8"/>
      <c r="S53" s="7"/>
      <c r="W53" s="8"/>
      <c r="Y53" s="8"/>
      <c r="AA53" s="8"/>
    </row>
    <row r="54" spans="2:27" ht="21.95" customHeight="1" thickBot="1" x14ac:dyDescent="0.3">
      <c r="B54" s="109"/>
      <c r="C54" s="167"/>
      <c r="E54" s="12"/>
      <c r="H54" s="370"/>
      <c r="K54" s="13"/>
      <c r="M54" s="128"/>
      <c r="N54" s="8"/>
      <c r="O54" s="8"/>
      <c r="S54" s="7"/>
      <c r="W54" s="8"/>
      <c r="Y54" s="8"/>
      <c r="AA54" s="8"/>
    </row>
    <row r="55" spans="2:27" ht="21.95" customHeight="1" thickBot="1" x14ac:dyDescent="0.3">
      <c r="B55" s="109"/>
      <c r="C55" s="167"/>
      <c r="D55" s="146"/>
      <c r="E55" s="116" t="s">
        <v>808</v>
      </c>
      <c r="F55" s="11"/>
      <c r="K55" s="156" t="s">
        <v>808</v>
      </c>
      <c r="L55" s="145"/>
      <c r="M55" s="128"/>
      <c r="N55" s="8"/>
      <c r="O55" s="8"/>
      <c r="S55" s="7"/>
      <c r="W55" s="8"/>
      <c r="Y55" s="8"/>
      <c r="AA55" s="8"/>
    </row>
    <row r="56" spans="2:27" ht="21.95" customHeight="1" thickBot="1" x14ac:dyDescent="0.3">
      <c r="B56" s="109"/>
      <c r="C56" s="167"/>
      <c r="D56" s="167"/>
      <c r="E56" s="12"/>
      <c r="H56" s="244"/>
      <c r="K56" s="13"/>
      <c r="L56" s="13"/>
      <c r="M56" s="128"/>
      <c r="N56" s="8"/>
      <c r="O56" s="8"/>
      <c r="S56" s="7"/>
      <c r="W56" s="8"/>
      <c r="Y56" s="8"/>
      <c r="AA56" s="8"/>
    </row>
    <row r="57" spans="2:27" ht="21.95" customHeight="1" thickBot="1" x14ac:dyDescent="0.3">
      <c r="B57" s="109"/>
      <c r="C57" s="167"/>
      <c r="D57" s="167"/>
      <c r="E57" s="15"/>
      <c r="F57" s="4"/>
      <c r="G57" s="113"/>
      <c r="H57" s="371" t="s">
        <v>808</v>
      </c>
      <c r="I57" s="113"/>
      <c r="K57" s="14"/>
      <c r="L57" s="14"/>
      <c r="M57" s="128"/>
      <c r="N57" s="8"/>
      <c r="O57" s="8"/>
      <c r="S57" s="7"/>
      <c r="W57" s="8"/>
      <c r="Y57" s="8"/>
      <c r="AA57" s="8"/>
    </row>
    <row r="58" spans="2:27" ht="21.95" customHeight="1" thickBot="1" x14ac:dyDescent="0.3">
      <c r="B58" s="109"/>
      <c r="C58" s="167"/>
      <c r="D58" s="167"/>
      <c r="E58" s="9"/>
      <c r="F58" s="144" t="s">
        <v>58</v>
      </c>
      <c r="G58" s="5"/>
      <c r="H58" s="370"/>
      <c r="I58" s="6"/>
      <c r="J58" s="23" t="s">
        <v>247</v>
      </c>
      <c r="K58" s="10"/>
      <c r="L58" s="13"/>
      <c r="M58" s="128"/>
      <c r="N58" s="8"/>
      <c r="O58" s="8"/>
      <c r="S58" s="7"/>
      <c r="W58" s="8"/>
      <c r="Y58" s="8"/>
      <c r="AA58" s="8"/>
    </row>
    <row r="59" spans="2:27" ht="21.95" customHeight="1" thickBot="1" x14ac:dyDescent="0.3">
      <c r="B59" s="109"/>
      <c r="C59" s="167"/>
      <c r="D59" s="167"/>
      <c r="E59" s="113"/>
      <c r="G59" s="116" t="s">
        <v>808</v>
      </c>
      <c r="I59" s="156" t="s">
        <v>808</v>
      </c>
      <c r="K59" s="113"/>
      <c r="L59" s="13"/>
      <c r="M59" s="128"/>
      <c r="N59" s="8"/>
      <c r="O59" s="8"/>
      <c r="S59" s="7"/>
      <c r="W59" s="8"/>
      <c r="Y59" s="8"/>
      <c r="AA59" s="8"/>
    </row>
    <row r="60" spans="2:27" ht="21.95" customHeight="1" thickBot="1" x14ac:dyDescent="0.3">
      <c r="B60" s="109"/>
      <c r="C60" s="167"/>
      <c r="D60" s="167"/>
      <c r="E60" s="157"/>
      <c r="F60" s="7"/>
      <c r="G60" s="9"/>
      <c r="H60" s="244"/>
      <c r="I60" s="10"/>
      <c r="K60" s="157"/>
      <c r="L60" s="13"/>
      <c r="M60" s="128"/>
      <c r="N60" s="8"/>
      <c r="O60" s="8"/>
      <c r="S60" s="7"/>
      <c r="W60" s="8"/>
      <c r="Y60" s="8"/>
      <c r="AA60" s="8"/>
    </row>
    <row r="61" spans="2:27" ht="21.95" customHeight="1" thickBot="1" x14ac:dyDescent="0.3">
      <c r="B61" s="109"/>
      <c r="C61" s="167"/>
      <c r="D61" s="167"/>
      <c r="E61" s="4"/>
      <c r="F61" s="4"/>
      <c r="G61" s="113"/>
      <c r="H61" s="371" t="s">
        <v>808</v>
      </c>
      <c r="I61" s="113"/>
      <c r="K61" s="4"/>
      <c r="L61" s="13"/>
      <c r="M61" s="128"/>
      <c r="N61" s="8"/>
      <c r="O61" s="8"/>
      <c r="S61" s="7"/>
      <c r="W61" s="8"/>
      <c r="Y61" s="8"/>
      <c r="AA61" s="8"/>
    </row>
    <row r="62" spans="2:27" ht="21.95" customHeight="1" thickBot="1" x14ac:dyDescent="0.3">
      <c r="B62" s="109"/>
      <c r="C62" s="167"/>
      <c r="D62" s="167"/>
      <c r="E62" s="3"/>
      <c r="H62" s="370"/>
      <c r="L62" s="13"/>
      <c r="M62" s="128"/>
      <c r="N62" s="8"/>
      <c r="O62" s="8"/>
      <c r="S62" s="7"/>
      <c r="W62" s="8"/>
      <c r="Y62" s="8"/>
      <c r="AA62" s="8"/>
    </row>
    <row r="63" spans="2:27" ht="21.95" customHeight="1" thickBot="1" x14ac:dyDescent="0.3">
      <c r="B63" s="109"/>
      <c r="C63" s="146"/>
      <c r="D63" s="116" t="s">
        <v>808</v>
      </c>
      <c r="E63" s="3"/>
      <c r="I63" s="19"/>
      <c r="L63" s="156" t="s">
        <v>808</v>
      </c>
      <c r="M63" s="145"/>
      <c r="N63" s="8"/>
      <c r="O63" s="8"/>
      <c r="S63" s="7"/>
      <c r="W63" s="8"/>
      <c r="Y63" s="8"/>
      <c r="AA63" s="8"/>
    </row>
    <row r="64" spans="2:27" ht="21.95" customHeight="1" thickBot="1" x14ac:dyDescent="0.3">
      <c r="D64" s="167"/>
      <c r="E64" s="3"/>
      <c r="F64" s="2"/>
      <c r="H64" s="244"/>
      <c r="L64" s="13"/>
      <c r="U64" s="11"/>
    </row>
    <row r="65" spans="2:27" ht="21.95" customHeight="1" thickBot="1" x14ac:dyDescent="0.3">
      <c r="D65" s="167"/>
      <c r="E65" s="4"/>
      <c r="G65" s="113"/>
      <c r="H65" s="371" t="s">
        <v>808</v>
      </c>
      <c r="I65" s="113"/>
      <c r="K65" s="4"/>
      <c r="L65" s="13"/>
      <c r="N65" s="4"/>
      <c r="O65" s="4"/>
      <c r="U65" s="4"/>
      <c r="W65" s="4"/>
      <c r="Y65" s="4"/>
      <c r="AA65" s="4"/>
    </row>
    <row r="66" spans="2:27" ht="21.95" customHeight="1" thickBot="1" x14ac:dyDescent="0.3">
      <c r="D66" s="167"/>
      <c r="E66" s="3"/>
      <c r="G66" s="5"/>
      <c r="H66" s="370"/>
      <c r="I66" s="6"/>
      <c r="L66" s="13"/>
      <c r="AA66" s="11"/>
    </row>
    <row r="67" spans="2:27" ht="21.95" customHeight="1" thickBot="1" x14ac:dyDescent="0.3">
      <c r="D67" s="167"/>
      <c r="E67" s="113"/>
      <c r="G67" s="116" t="s">
        <v>808</v>
      </c>
      <c r="H67" s="11"/>
      <c r="I67" s="156" t="s">
        <v>808</v>
      </c>
      <c r="K67" s="113"/>
      <c r="L67" s="13"/>
      <c r="Y67" s="7"/>
    </row>
    <row r="68" spans="2:27" ht="21.95" customHeight="1" thickBot="1" x14ac:dyDescent="0.3">
      <c r="D68" s="167"/>
      <c r="E68" s="5"/>
      <c r="F68" s="144" t="s">
        <v>89</v>
      </c>
      <c r="G68" s="9"/>
      <c r="H68" s="244"/>
      <c r="I68" s="10"/>
      <c r="J68" s="23" t="s">
        <v>237</v>
      </c>
      <c r="K68" s="6"/>
      <c r="L68" s="13"/>
      <c r="AA68" s="11"/>
    </row>
    <row r="69" spans="2:27" ht="21.95" customHeight="1" thickBot="1" x14ac:dyDescent="0.3">
      <c r="D69" s="167"/>
      <c r="E69" s="12"/>
      <c r="G69" s="113"/>
      <c r="H69" s="371" t="s">
        <v>808</v>
      </c>
      <c r="I69" s="113"/>
      <c r="K69" s="13"/>
      <c r="L69" s="13"/>
      <c r="M69" s="4"/>
      <c r="N69" s="4"/>
      <c r="O69" s="4"/>
      <c r="U69" s="4"/>
      <c r="W69" s="4"/>
      <c r="Y69" s="4"/>
      <c r="AA69" s="4"/>
    </row>
    <row r="70" spans="2:27" ht="21.95" customHeight="1" thickBot="1" x14ac:dyDescent="0.3">
      <c r="D70" s="167"/>
      <c r="E70" s="12"/>
      <c r="H70" s="370"/>
      <c r="K70" s="13"/>
      <c r="L70" s="13"/>
    </row>
    <row r="71" spans="2:27" ht="21.95" customHeight="1" thickBot="1" x14ac:dyDescent="0.3">
      <c r="D71" s="146"/>
      <c r="E71" s="116" t="s">
        <v>808</v>
      </c>
      <c r="F71" s="11"/>
      <c r="K71" s="156" t="s">
        <v>808</v>
      </c>
      <c r="L71" s="145"/>
      <c r="M71" s="8"/>
      <c r="N71" s="8"/>
      <c r="O71" s="8"/>
      <c r="S71" s="7"/>
      <c r="W71" s="8"/>
      <c r="Y71" s="8"/>
      <c r="AA71" s="8"/>
    </row>
    <row r="72" spans="2:27" ht="21.95" customHeight="1" thickBot="1" x14ac:dyDescent="0.3">
      <c r="E72" s="12"/>
      <c r="H72" s="244"/>
      <c r="K72" s="13"/>
      <c r="L72" s="12"/>
      <c r="U72" s="11"/>
    </row>
    <row r="73" spans="2:27" ht="21.95" customHeight="1" thickBot="1" x14ac:dyDescent="0.3">
      <c r="B73" s="4"/>
      <c r="E73" s="15"/>
      <c r="F73" s="4"/>
      <c r="G73" s="113"/>
      <c r="H73" s="371" t="s">
        <v>808</v>
      </c>
      <c r="I73" s="113"/>
      <c r="K73" s="14"/>
      <c r="L73" s="15"/>
      <c r="M73" s="4"/>
      <c r="N73" s="4"/>
      <c r="O73" s="4"/>
      <c r="U73" s="4"/>
      <c r="W73" s="4"/>
      <c r="Y73" s="4"/>
      <c r="AA73" s="4"/>
    </row>
    <row r="74" spans="2:27" ht="21.95" customHeight="1" thickBot="1" x14ac:dyDescent="0.3">
      <c r="E74" s="9"/>
      <c r="F74" s="144" t="s">
        <v>641</v>
      </c>
      <c r="G74" s="5"/>
      <c r="H74" s="370"/>
      <c r="I74" s="6"/>
      <c r="J74" s="23" t="s">
        <v>644</v>
      </c>
      <c r="K74" s="10"/>
      <c r="L74" s="12"/>
    </row>
    <row r="75" spans="2:27" ht="21.95" customHeight="1" thickBot="1" x14ac:dyDescent="0.3">
      <c r="E75" s="113"/>
      <c r="G75" s="116" t="s">
        <v>808</v>
      </c>
      <c r="I75" s="156" t="s">
        <v>808</v>
      </c>
      <c r="K75" s="113"/>
      <c r="L75" s="12"/>
      <c r="U75" s="7"/>
    </row>
    <row r="76" spans="2:27" ht="21.95" customHeight="1" thickBot="1" x14ac:dyDescent="0.3">
      <c r="F76" s="11"/>
      <c r="G76" s="9"/>
      <c r="H76" s="244"/>
      <c r="I76" s="10"/>
      <c r="J76" s="11"/>
      <c r="K76" s="11"/>
    </row>
    <row r="77" spans="2:27" ht="21.95" customHeight="1" thickBot="1" x14ac:dyDescent="0.3">
      <c r="F77" s="2"/>
      <c r="G77" s="113"/>
      <c r="H77" s="371" t="s">
        <v>808</v>
      </c>
      <c r="I77" s="113"/>
      <c r="J77" s="4"/>
      <c r="K77" s="4"/>
      <c r="O77" s="4"/>
      <c r="U77" s="4"/>
      <c r="W77" s="4"/>
      <c r="Y77" s="4"/>
      <c r="AA77" s="4"/>
    </row>
    <row r="78" spans="2:27" ht="21.95" customHeight="1" thickBot="1" x14ac:dyDescent="0.3">
      <c r="C78" s="3"/>
      <c r="F78" s="2"/>
      <c r="H78" s="370"/>
      <c r="J78" s="2"/>
      <c r="K78" s="2"/>
    </row>
    <row r="79" spans="2:27" ht="21.95" customHeight="1" thickBot="1" x14ac:dyDescent="0.3">
      <c r="C79" s="125" t="s">
        <v>302</v>
      </c>
      <c r="F79" s="21"/>
      <c r="J79" s="19"/>
      <c r="K79" s="19"/>
      <c r="M79" s="125" t="s">
        <v>303</v>
      </c>
    </row>
    <row r="80" spans="2:27" ht="21.95" customHeight="1" thickBot="1" x14ac:dyDescent="0.3">
      <c r="C80" s="3"/>
      <c r="F80" s="244"/>
      <c r="G80" s="143" t="s">
        <v>238</v>
      </c>
      <c r="H80" s="11"/>
      <c r="I80" s="144" t="s">
        <v>239</v>
      </c>
      <c r="J80" s="244"/>
    </row>
    <row r="81" spans="1:27" ht="21.95" customHeight="1" thickBot="1" x14ac:dyDescent="0.3">
      <c r="B81" s="109"/>
      <c r="E81" s="113"/>
      <c r="F81" s="371" t="s">
        <v>808</v>
      </c>
      <c r="G81" s="23"/>
      <c r="I81" s="144"/>
      <c r="J81" s="371" t="s">
        <v>808</v>
      </c>
      <c r="K81" s="113"/>
      <c r="L81" s="4"/>
      <c r="M81" s="4"/>
      <c r="N81" s="4"/>
    </row>
    <row r="82" spans="1:27" ht="21.95" customHeight="1" thickBot="1" x14ac:dyDescent="0.3">
      <c r="E82" s="12"/>
      <c r="F82" s="370"/>
      <c r="G82" s="143" t="s">
        <v>42</v>
      </c>
      <c r="I82" s="144" t="s">
        <v>240</v>
      </c>
      <c r="J82" s="370"/>
      <c r="K82" s="6"/>
      <c r="N82" s="8"/>
    </row>
    <row r="83" spans="1:27" ht="21.95" customHeight="1" thickBot="1" x14ac:dyDescent="0.3">
      <c r="A83" s="3"/>
      <c r="C83" s="23"/>
      <c r="D83" s="146"/>
      <c r="E83" s="116" t="s">
        <v>808</v>
      </c>
      <c r="F83" s="7"/>
      <c r="G83" s="109"/>
      <c r="I83" s="109"/>
      <c r="J83" s="8"/>
      <c r="K83" s="156" t="s">
        <v>808</v>
      </c>
      <c r="L83" s="145"/>
      <c r="M83" s="8"/>
      <c r="N83" s="8"/>
      <c r="P83" s="3"/>
    </row>
    <row r="84" spans="1:27" ht="21.95" customHeight="1" thickBot="1" x14ac:dyDescent="0.3">
      <c r="A84" s="3"/>
      <c r="C84" s="23"/>
      <c r="D84" s="117"/>
      <c r="E84" s="12"/>
      <c r="K84" s="153"/>
      <c r="L84" s="245"/>
      <c r="M84" s="8"/>
      <c r="N84" s="8"/>
      <c r="P84" s="3"/>
    </row>
    <row r="85" spans="1:27" ht="21.95" customHeight="1" thickBot="1" x14ac:dyDescent="0.3">
      <c r="A85" s="3"/>
      <c r="C85" s="23"/>
      <c r="D85" s="117"/>
      <c r="E85" s="113"/>
      <c r="F85" s="143" t="s">
        <v>235</v>
      </c>
      <c r="J85" s="144" t="s">
        <v>234</v>
      </c>
      <c r="K85" s="113"/>
      <c r="L85" s="128"/>
      <c r="M85" s="8"/>
      <c r="N85" s="8"/>
      <c r="P85" s="3"/>
    </row>
    <row r="86" spans="1:27" ht="21.95" customHeight="1" thickBot="1" x14ac:dyDescent="0.3">
      <c r="A86" s="3"/>
      <c r="C86" s="23"/>
      <c r="D86" s="117"/>
      <c r="E86" s="109"/>
      <c r="F86" s="143"/>
      <c r="K86" s="109"/>
      <c r="L86" s="128"/>
      <c r="M86" s="8"/>
      <c r="N86" s="8"/>
      <c r="P86" s="3"/>
    </row>
    <row r="87" spans="1:27" ht="21.95" customHeight="1" thickBot="1" x14ac:dyDescent="0.3">
      <c r="C87" s="113"/>
      <c r="D87" s="116" t="s">
        <v>808</v>
      </c>
      <c r="L87" s="156" t="s">
        <v>808</v>
      </c>
      <c r="M87" s="145"/>
      <c r="N87" s="4"/>
      <c r="T87" s="11"/>
      <c r="U87" s="4"/>
      <c r="W87" s="4"/>
      <c r="Y87" s="4"/>
      <c r="AA87" s="4"/>
    </row>
    <row r="88" spans="1:27" ht="21.95" customHeight="1" thickBot="1" x14ac:dyDescent="0.3">
      <c r="A88" s="3"/>
      <c r="C88" s="244"/>
      <c r="D88" s="110"/>
      <c r="E88" s="3"/>
      <c r="F88" s="244"/>
      <c r="G88" s="24" t="s">
        <v>242</v>
      </c>
      <c r="I88" s="22" t="s">
        <v>243</v>
      </c>
      <c r="J88" s="244"/>
      <c r="L88" s="127"/>
      <c r="M88" s="245"/>
      <c r="N88" s="4"/>
      <c r="P88" s="3"/>
      <c r="T88" s="11"/>
      <c r="U88" s="4"/>
      <c r="W88" s="4"/>
      <c r="Y88" s="4"/>
      <c r="AA88" s="4"/>
    </row>
    <row r="89" spans="1:27" ht="21.95" customHeight="1" thickBot="1" x14ac:dyDescent="0.3">
      <c r="A89" s="3"/>
      <c r="C89" s="142"/>
      <c r="E89" s="113"/>
      <c r="F89" s="371" t="s">
        <v>808</v>
      </c>
      <c r="G89" s="24"/>
      <c r="I89" s="22"/>
      <c r="J89" s="371" t="s">
        <v>808</v>
      </c>
      <c r="K89" s="147"/>
      <c r="L89" s="14"/>
      <c r="M89" s="128"/>
      <c r="N89" s="4"/>
      <c r="P89" s="3"/>
      <c r="T89" s="11"/>
      <c r="U89" s="4"/>
      <c r="W89" s="4"/>
      <c r="Y89" s="4"/>
      <c r="AA89" s="4"/>
    </row>
    <row r="90" spans="1:27" ht="21.95" customHeight="1" thickBot="1" x14ac:dyDescent="0.3">
      <c r="A90" s="3"/>
      <c r="C90" s="142"/>
      <c r="E90" s="12"/>
      <c r="F90" s="370"/>
      <c r="G90" s="24" t="s">
        <v>50</v>
      </c>
      <c r="I90" s="22" t="s">
        <v>245</v>
      </c>
      <c r="J90" s="370"/>
      <c r="K90" s="6"/>
      <c r="L90" s="13"/>
      <c r="M90" s="128"/>
      <c r="N90" s="4"/>
      <c r="P90" s="3"/>
      <c r="T90" s="11"/>
      <c r="U90" s="4"/>
      <c r="W90" s="4"/>
      <c r="Y90" s="4"/>
      <c r="AA90" s="4"/>
    </row>
    <row r="91" spans="1:27" ht="21.95" customHeight="1" thickBot="1" x14ac:dyDescent="0.3">
      <c r="A91" s="3"/>
      <c r="C91" s="167"/>
      <c r="D91" s="146"/>
      <c r="E91" s="116" t="s">
        <v>808</v>
      </c>
      <c r="G91" s="3"/>
      <c r="I91" s="3"/>
      <c r="K91" s="156" t="s">
        <v>808</v>
      </c>
      <c r="L91" s="113"/>
      <c r="M91" s="13"/>
      <c r="P91" s="3"/>
      <c r="T91" s="11"/>
      <c r="U91" s="4"/>
      <c r="W91" s="4"/>
      <c r="Y91" s="4"/>
      <c r="AA91" s="4"/>
    </row>
    <row r="92" spans="1:27" ht="21.95" customHeight="1" thickBot="1" x14ac:dyDescent="0.3">
      <c r="A92" s="3"/>
      <c r="B92" s="20" t="s">
        <v>508</v>
      </c>
      <c r="C92" s="117"/>
      <c r="D92" s="109"/>
      <c r="E92" s="12"/>
      <c r="G92" s="3"/>
      <c r="I92" s="3"/>
      <c r="K92" s="153"/>
      <c r="L92" s="109"/>
      <c r="M92" s="14"/>
      <c r="N92" s="20" t="s">
        <v>508</v>
      </c>
      <c r="P92" s="3"/>
      <c r="T92" s="11"/>
      <c r="U92" s="4"/>
      <c r="W92" s="4"/>
      <c r="Y92" s="4"/>
      <c r="AA92" s="4"/>
    </row>
    <row r="93" spans="1:27" ht="21.95" customHeight="1" thickBot="1" x14ac:dyDescent="0.3">
      <c r="A93" s="3"/>
      <c r="B93" s="146"/>
      <c r="C93" s="116" t="s">
        <v>808</v>
      </c>
      <c r="D93" s="109"/>
      <c r="E93" s="113"/>
      <c r="F93" s="143" t="s">
        <v>233</v>
      </c>
      <c r="G93" s="3"/>
      <c r="I93" s="3"/>
      <c r="J93" s="22" t="s">
        <v>236</v>
      </c>
      <c r="K93" s="149"/>
      <c r="L93" s="109"/>
      <c r="M93" s="156" t="s">
        <v>808</v>
      </c>
      <c r="N93" s="145"/>
      <c r="P93" s="3"/>
      <c r="T93" s="11"/>
      <c r="U93" s="4"/>
      <c r="W93" s="4"/>
      <c r="Y93" s="4"/>
      <c r="AA93" s="4"/>
    </row>
    <row r="94" spans="1:27" ht="21.95" customHeight="1" thickBot="1" x14ac:dyDescent="0.3">
      <c r="B94" s="11" t="s">
        <v>241</v>
      </c>
      <c r="C94" s="117"/>
      <c r="D94" s="109"/>
      <c r="E94" s="24"/>
      <c r="F94" s="24"/>
      <c r="G94" s="3"/>
      <c r="I94" s="3"/>
      <c r="J94" s="22"/>
      <c r="L94" s="4"/>
      <c r="M94" s="14"/>
      <c r="N94" s="20" t="s">
        <v>244</v>
      </c>
      <c r="T94" s="11"/>
      <c r="U94" s="4"/>
      <c r="W94" s="4"/>
      <c r="Y94" s="4"/>
      <c r="AA94" s="4"/>
    </row>
    <row r="95" spans="1:27" ht="21.95" customHeight="1" thickBot="1" x14ac:dyDescent="0.3">
      <c r="C95" s="167"/>
      <c r="D95" s="109"/>
      <c r="E95" s="244"/>
      <c r="F95" s="24" t="s">
        <v>23</v>
      </c>
      <c r="I95" s="3"/>
      <c r="J95" s="22" t="s">
        <v>246</v>
      </c>
      <c r="K95" s="244"/>
      <c r="L95" s="4"/>
      <c r="M95" s="13"/>
      <c r="T95" s="11"/>
      <c r="U95" s="4"/>
      <c r="W95" s="4"/>
      <c r="Y95" s="4"/>
      <c r="AA95" s="11"/>
    </row>
    <row r="96" spans="1:27" ht="21.95" customHeight="1" thickBot="1" x14ac:dyDescent="0.3">
      <c r="C96" s="116"/>
      <c r="D96" s="113"/>
      <c r="E96" s="371" t="s">
        <v>808</v>
      </c>
      <c r="F96" s="24"/>
      <c r="I96" s="3"/>
      <c r="J96" s="22"/>
      <c r="K96" s="371" t="s">
        <v>808</v>
      </c>
      <c r="L96" s="113"/>
      <c r="M96" s="17"/>
      <c r="N96" s="8"/>
      <c r="T96" s="11"/>
      <c r="Y96" s="7"/>
    </row>
    <row r="97" spans="2:27" ht="21.95" customHeight="1" thickBot="1" x14ac:dyDescent="0.3">
      <c r="C97" s="115"/>
      <c r="D97" s="114"/>
      <c r="E97" s="370"/>
      <c r="F97" s="24" t="s">
        <v>58</v>
      </c>
      <c r="I97" s="3"/>
      <c r="J97" s="22" t="s">
        <v>247</v>
      </c>
      <c r="K97" s="370"/>
      <c r="L97" s="25"/>
      <c r="M97" s="26"/>
      <c r="N97" s="4"/>
      <c r="T97" s="11"/>
      <c r="U97" s="4"/>
      <c r="W97" s="4"/>
      <c r="Y97" s="4"/>
      <c r="AA97" s="11"/>
    </row>
    <row r="98" spans="2:27" ht="21.95" customHeight="1" thickBot="1" x14ac:dyDescent="0.3">
      <c r="C98" s="113"/>
      <c r="D98" s="116" t="s">
        <v>808</v>
      </c>
      <c r="E98" s="20"/>
      <c r="F98" s="24"/>
      <c r="I98" s="3"/>
      <c r="J98" s="22"/>
      <c r="K98" s="2"/>
      <c r="L98" s="156" t="s">
        <v>808</v>
      </c>
      <c r="M98" s="113"/>
      <c r="T98" s="11"/>
      <c r="U98" s="7"/>
      <c r="Y98" s="8"/>
      <c r="AA98" s="8"/>
    </row>
    <row r="99" spans="2:27" ht="21.95" customHeight="1" thickBot="1" x14ac:dyDescent="0.3">
      <c r="C99" s="109"/>
      <c r="D99" s="115"/>
      <c r="E99" s="244"/>
      <c r="F99" s="24" t="s">
        <v>89</v>
      </c>
      <c r="I99" s="3"/>
      <c r="J99" s="22" t="s">
        <v>237</v>
      </c>
      <c r="K99" s="244"/>
      <c r="L99" s="26"/>
      <c r="M99" s="4"/>
      <c r="N99" s="4"/>
      <c r="T99" s="11"/>
      <c r="U99" s="4"/>
      <c r="W99" s="4"/>
      <c r="Y99" s="4"/>
      <c r="AA99" s="4"/>
    </row>
    <row r="100" spans="2:27" ht="21.95" customHeight="1" thickBot="1" x14ac:dyDescent="0.3">
      <c r="C100" s="23"/>
      <c r="D100" s="113"/>
      <c r="E100" s="371" t="s">
        <v>808</v>
      </c>
      <c r="F100" s="24"/>
      <c r="I100" s="3"/>
      <c r="J100" s="22"/>
      <c r="K100" s="371" t="s">
        <v>808</v>
      </c>
      <c r="L100" s="113"/>
      <c r="M100" s="8"/>
      <c r="N100" s="8"/>
      <c r="T100" s="11"/>
      <c r="W100" s="7"/>
    </row>
    <row r="101" spans="2:27" ht="21.95" customHeight="1" thickBot="1" x14ac:dyDescent="0.3">
      <c r="B101" s="109"/>
      <c r="E101" s="370"/>
      <c r="F101" s="24" t="s">
        <v>641</v>
      </c>
      <c r="I101" s="3"/>
      <c r="J101" s="22" t="s">
        <v>644</v>
      </c>
      <c r="K101" s="370"/>
      <c r="L101" s="4"/>
      <c r="M101" s="4"/>
      <c r="N101" s="4"/>
      <c r="T101" s="11"/>
      <c r="U101" s="4"/>
      <c r="W101" s="4"/>
      <c r="Y101" s="4"/>
      <c r="AA101" s="4"/>
    </row>
    <row r="102" spans="2:27" ht="21.95" customHeight="1" x14ac:dyDescent="0.25">
      <c r="T102" s="11"/>
      <c r="U102" s="7"/>
      <c r="Y102" s="8"/>
      <c r="AA102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Information</vt:lpstr>
      <vt:lpstr>Travail</vt:lpstr>
      <vt:lpstr>Abrégé</vt:lpstr>
      <vt:lpstr>Distribution</vt:lpstr>
      <vt:lpstr>Chronologie</vt:lpstr>
      <vt:lpstr>Tableau</vt:lpstr>
      <vt:lpstr>Imprimable</vt:lpstr>
      <vt:lpstr>Blanc</vt:lpstr>
      <vt:lpstr>Chronologie!Impression_des_titres</vt:lpstr>
      <vt:lpstr>Imprimable!Impression_des_titres</vt:lpstr>
      <vt:lpstr>Tableau!Impression_des_titres</vt:lpstr>
      <vt:lpstr>Abrégé!Zone_d_impression</vt:lpstr>
      <vt:lpstr>Chronologie!Zone_d_impression</vt:lpstr>
      <vt:lpstr>Distribution!Zone_d_impression</vt:lpstr>
      <vt:lpstr>Imprimable!Zone_d_impression</vt:lpstr>
      <vt:lpstr>Tableau!Zone_d_impression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 Perron</dc:creator>
  <cp:keywords/>
  <dc:description/>
  <cp:lastModifiedBy>Jean-Marc Perron</cp:lastModifiedBy>
  <cp:revision/>
  <cp:lastPrinted>2021-01-11T03:37:40Z</cp:lastPrinted>
  <dcterms:created xsi:type="dcterms:W3CDTF">2016-10-24T03:21:00Z</dcterms:created>
  <dcterms:modified xsi:type="dcterms:W3CDTF">2021-01-11T19:30:44Z</dcterms:modified>
  <cp:category/>
  <cp:contentStatus/>
</cp:coreProperties>
</file>